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90" yWindow="0" windowWidth="14175" windowHeight="9930" tabRatio="925" firstSheet="1" activeTab="1"/>
  </bookViews>
  <sheets>
    <sheet name="استان 2" sheetId="27" state="hidden" r:id="rId1"/>
    <sheet name="لنجان" sheetId="46" r:id="rId2"/>
  </sheets>
  <definedNames>
    <definedName name="_xlnm._FilterDatabase" localSheetId="0" hidden="1">'استان 2'!$A$1:$WUI$1400</definedName>
  </definedNames>
  <calcPr calcId="145621"/>
</workbook>
</file>

<file path=xl/calcChain.xml><?xml version="1.0" encoding="utf-8"?>
<calcChain xmlns="http://schemas.openxmlformats.org/spreadsheetml/2006/main">
  <c r="I209" i="27" l="1"/>
  <c r="H209" i="27"/>
  <c r="I208" i="27"/>
  <c r="H208" i="27"/>
  <c r="H207" i="27"/>
  <c r="H94" i="27"/>
  <c r="H40" i="27"/>
  <c r="I40" i="27"/>
  <c r="I39" i="27"/>
  <c r="H39" i="27"/>
  <c r="F1394" i="27" l="1"/>
  <c r="F1058" i="27"/>
  <c r="F946" i="27"/>
  <c r="F610" i="27"/>
  <c r="F498" i="27"/>
  <c r="F386" i="27"/>
  <c r="F218" i="27"/>
  <c r="F162" i="27"/>
  <c r="F1279" i="27"/>
  <c r="F663" i="27"/>
  <c r="F665" i="27"/>
  <c r="F441" i="27"/>
  <c r="F273" i="27"/>
  <c r="F1278" i="27"/>
  <c r="F774" i="27"/>
  <c r="F438" i="27"/>
  <c r="F382" i="27"/>
  <c r="F270" i="27"/>
  <c r="F937" i="27"/>
  <c r="F769" i="27"/>
  <c r="F657" i="27"/>
  <c r="F545" i="27"/>
  <c r="F433" i="27"/>
  <c r="F265" i="27"/>
  <c r="F321" i="27"/>
  <c r="F1272" i="27"/>
  <c r="F1271" i="27"/>
  <c r="F767" i="27"/>
  <c r="F263" i="27"/>
  <c r="F746" i="27" l="1"/>
  <c r="F1247" i="27"/>
  <c r="F1032" i="27" l="1"/>
  <c r="F1348" i="27"/>
  <c r="F1351" i="27"/>
  <c r="F1352" i="27"/>
  <c r="F1353" i="27"/>
  <c r="F1355" i="27"/>
  <c r="F1356" i="27"/>
  <c r="F1358" i="27"/>
  <c r="F1359" i="27"/>
  <c r="F1360" i="27"/>
  <c r="F1361" i="27"/>
  <c r="F1362" i="27"/>
  <c r="F1363" i="27"/>
  <c r="F1364" i="27"/>
  <c r="F1365" i="27"/>
  <c r="F1366" i="27"/>
  <c r="F1367" i="27"/>
  <c r="F1368" i="27"/>
  <c r="F1369" i="27"/>
  <c r="F1370" i="27"/>
  <c r="F1372" i="27"/>
  <c r="F1374" i="27"/>
  <c r="F1375" i="27"/>
  <c r="F1377" i="27"/>
  <c r="F1379" i="27"/>
  <c r="F1380" i="27"/>
  <c r="F1381" i="27"/>
  <c r="F1383" i="27"/>
  <c r="F1385" i="27"/>
  <c r="F1390" i="27"/>
  <c r="F1391" i="27"/>
  <c r="F1393" i="27"/>
  <c r="F1292" i="27"/>
  <c r="F1294" i="27"/>
  <c r="F1296" i="27"/>
  <c r="F1303" i="27"/>
  <c r="F1304" i="27"/>
  <c r="F1306" i="27"/>
  <c r="F1308" i="27"/>
  <c r="F1309" i="27"/>
  <c r="F1310" i="27"/>
  <c r="F1311" i="27"/>
  <c r="F1312" i="27"/>
  <c r="F1314" i="27"/>
  <c r="F1315" i="27"/>
  <c r="F1316" i="27"/>
  <c r="F1318" i="27"/>
  <c r="F1319" i="27"/>
  <c r="F1321" i="27"/>
  <c r="F1323" i="27"/>
  <c r="F1324" i="27"/>
  <c r="F1325" i="27"/>
  <c r="F1334" i="27"/>
  <c r="F1180" i="27"/>
  <c r="F1182" i="27"/>
  <c r="F1184" i="27"/>
  <c r="F1187" i="27"/>
  <c r="F1190" i="27"/>
  <c r="F1191" i="27"/>
  <c r="F1192" i="27"/>
  <c r="F1193" i="27"/>
  <c r="F1194" i="27"/>
  <c r="F1196" i="27"/>
  <c r="F1197" i="27"/>
  <c r="F1198" i="27"/>
  <c r="F1199" i="27"/>
  <c r="F1201" i="27"/>
  <c r="F1202" i="27"/>
  <c r="F1203" i="27"/>
  <c r="F1204" i="27"/>
  <c r="F1206" i="27"/>
  <c r="F1211" i="27"/>
  <c r="F1212" i="27"/>
  <c r="F1213" i="27"/>
  <c r="F1214" i="27"/>
  <c r="F1215" i="27"/>
  <c r="F1216" i="27"/>
  <c r="F1217" i="27"/>
  <c r="F1222" i="27"/>
  <c r="F1223" i="27"/>
  <c r="F1225" i="27"/>
  <c r="F1226" i="27"/>
  <c r="F1124" i="27"/>
  <c r="F1126" i="27"/>
  <c r="F1128" i="27"/>
  <c r="F1129" i="27"/>
  <c r="F1131" i="27"/>
  <c r="F1134" i="27"/>
  <c r="F1135" i="27"/>
  <c r="F1138" i="27"/>
  <c r="F1140" i="27"/>
  <c r="F1141" i="27"/>
  <c r="F1142" i="27"/>
  <c r="F1146" i="27"/>
  <c r="F1147" i="27"/>
  <c r="F1148" i="27"/>
  <c r="F1150" i="27"/>
  <c r="F1153" i="27"/>
  <c r="F1155" i="27"/>
  <c r="F1156" i="27"/>
  <c r="F1157" i="27"/>
  <c r="F1161" i="27"/>
  <c r="F1166" i="27"/>
  <c r="F1167" i="27"/>
  <c r="F1174" i="27"/>
  <c r="F1175" i="27"/>
  <c r="F1068" i="27"/>
  <c r="F1070" i="27"/>
  <c r="F1072" i="27"/>
  <c r="F1073" i="27"/>
  <c r="F1075" i="27"/>
  <c r="F1079" i="27"/>
  <c r="F1080" i="27"/>
  <c r="F1081" i="27"/>
  <c r="F1082" i="27"/>
  <c r="F1083" i="27"/>
  <c r="F1084" i="27"/>
  <c r="F1085" i="27"/>
  <c r="F1086" i="27"/>
  <c r="F1087" i="27"/>
  <c r="F1089" i="27"/>
  <c r="F1090" i="27"/>
  <c r="F1091" i="27"/>
  <c r="F1092" i="27"/>
  <c r="F1094" i="27"/>
  <c r="F1095" i="27"/>
  <c r="F1097" i="27"/>
  <c r="F1099" i="27"/>
  <c r="F1100" i="27"/>
  <c r="F1101" i="27"/>
  <c r="F1103" i="27"/>
  <c r="F1105" i="27"/>
  <c r="F1106" i="27"/>
  <c r="F1107" i="27"/>
  <c r="F1110" i="27"/>
  <c r="F1113" i="27"/>
  <c r="F1114" i="27"/>
  <c r="F956" i="27"/>
  <c r="F958" i="27"/>
  <c r="F960" i="27"/>
  <c r="F966" i="27"/>
  <c r="F970" i="27"/>
  <c r="F971" i="27"/>
  <c r="F972" i="27"/>
  <c r="F973" i="27"/>
  <c r="F974" i="27"/>
  <c r="F975" i="27"/>
  <c r="F976" i="27"/>
  <c r="F977" i="27"/>
  <c r="F978" i="27"/>
  <c r="F979" i="27"/>
  <c r="F980" i="27"/>
  <c r="F982" i="27"/>
  <c r="F987" i="27"/>
  <c r="F1001" i="27"/>
  <c r="F1002" i="27"/>
  <c r="F843" i="27"/>
  <c r="F844" i="27"/>
  <c r="F845" i="27"/>
  <c r="F849" i="27"/>
  <c r="F850" i="27"/>
  <c r="F851" i="27"/>
  <c r="F852" i="27"/>
  <c r="F853" i="27"/>
  <c r="F858" i="27"/>
  <c r="F859" i="27"/>
  <c r="F860" i="27"/>
  <c r="F861" i="27"/>
  <c r="F862" i="27"/>
  <c r="F865" i="27"/>
  <c r="F866" i="27"/>
  <c r="F867" i="27"/>
  <c r="F868" i="27"/>
  <c r="F870" i="27"/>
  <c r="F871" i="27"/>
  <c r="F872" i="27"/>
  <c r="F875" i="27"/>
  <c r="F876" i="27"/>
  <c r="F877" i="27"/>
  <c r="F880" i="27"/>
  <c r="F881" i="27"/>
  <c r="F882" i="27"/>
  <c r="F886" i="27"/>
  <c r="F889" i="27"/>
  <c r="F890" i="27"/>
  <c r="F788" i="27"/>
  <c r="F792" i="27"/>
  <c r="F793" i="27"/>
  <c r="F795" i="27"/>
  <c r="F796" i="27"/>
  <c r="F799" i="27"/>
  <c r="F800" i="27"/>
  <c r="F801" i="27"/>
  <c r="F802" i="27"/>
  <c r="F803" i="27"/>
  <c r="F804" i="27"/>
  <c r="F805" i="27"/>
  <c r="F806" i="27"/>
  <c r="F807" i="27"/>
  <c r="F811" i="27"/>
  <c r="F812" i="27"/>
  <c r="F817" i="27"/>
  <c r="F819" i="27"/>
  <c r="F820" i="27"/>
  <c r="F821" i="27"/>
  <c r="F822" i="27"/>
  <c r="F823" i="27"/>
  <c r="F824" i="27"/>
  <c r="F825" i="27"/>
  <c r="F826" i="27"/>
  <c r="F830" i="27"/>
  <c r="F675" i="27"/>
  <c r="F676" i="27"/>
  <c r="F677" i="27"/>
  <c r="F678" i="27"/>
  <c r="F681" i="27"/>
  <c r="F682" i="27"/>
  <c r="F683" i="27"/>
  <c r="F684" i="27"/>
  <c r="F685" i="27"/>
  <c r="F687" i="27"/>
  <c r="F690" i="27"/>
  <c r="F691" i="27"/>
  <c r="F692" i="27"/>
  <c r="F693" i="27"/>
  <c r="F694" i="27"/>
  <c r="F700" i="27"/>
  <c r="F701" i="27"/>
  <c r="F702" i="27"/>
  <c r="F703" i="27"/>
  <c r="F704" i="27"/>
  <c r="F713" i="27"/>
  <c r="F714" i="27"/>
  <c r="F452" i="27"/>
  <c r="F454" i="27"/>
  <c r="F456" i="27"/>
  <c r="F466" i="27"/>
  <c r="F467" i="27"/>
  <c r="F468" i="27"/>
  <c r="F469" i="27"/>
  <c r="F470" i="27"/>
  <c r="F471" i="27"/>
  <c r="F473" i="27"/>
  <c r="F475" i="27"/>
  <c r="F476" i="27"/>
  <c r="F478" i="27"/>
  <c r="F481" i="27"/>
  <c r="F483" i="27"/>
  <c r="F488" i="27"/>
  <c r="F489" i="27"/>
  <c r="F491" i="27"/>
  <c r="F339" i="27"/>
  <c r="F340" i="27"/>
  <c r="F341" i="27"/>
  <c r="F342" i="27"/>
  <c r="F345" i="27"/>
  <c r="F346" i="27"/>
  <c r="F347" i="27"/>
  <c r="F350" i="27"/>
  <c r="F351" i="27"/>
  <c r="F352" i="27"/>
  <c r="F354" i="27"/>
  <c r="F355" i="27"/>
  <c r="F356" i="27"/>
  <c r="F357" i="27"/>
  <c r="F358" i="27"/>
  <c r="F359" i="27"/>
  <c r="F361" i="27"/>
  <c r="F362" i="27"/>
  <c r="F363" i="27"/>
  <c r="F364" i="27"/>
  <c r="F365" i="27"/>
  <c r="F366" i="27"/>
  <c r="F367" i="27"/>
  <c r="F371" i="27"/>
  <c r="F372" i="27"/>
  <c r="F373" i="27"/>
  <c r="F377" i="27"/>
  <c r="F385" i="27"/>
  <c r="F172" i="27"/>
  <c r="F176" i="27"/>
  <c r="F183" i="27"/>
  <c r="F184" i="27"/>
  <c r="F185" i="27"/>
  <c r="F186" i="27"/>
  <c r="F187" i="27"/>
  <c r="F189" i="27"/>
  <c r="F190" i="27"/>
  <c r="F191" i="27"/>
  <c r="F192" i="27"/>
  <c r="F195" i="27"/>
  <c r="F196" i="27"/>
  <c r="F201" i="27"/>
  <c r="F203" i="27"/>
  <c r="F204" i="27"/>
  <c r="F210" i="27"/>
  <c r="F211" i="27"/>
  <c r="F212" i="27"/>
  <c r="F214" i="27"/>
  <c r="F116" i="27"/>
  <c r="F118" i="27"/>
  <c r="F120" i="27"/>
  <c r="F121" i="27"/>
  <c r="F123" i="27"/>
  <c r="F124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2" i="27"/>
  <c r="F145" i="27"/>
  <c r="F147" i="27"/>
  <c r="F148" i="27"/>
  <c r="F149" i="27"/>
  <c r="F150" i="27"/>
  <c r="F151" i="27"/>
  <c r="F152" i="27"/>
  <c r="F153" i="27"/>
  <c r="F154" i="27"/>
  <c r="F155" i="27"/>
  <c r="F156" i="27"/>
  <c r="F158" i="27"/>
  <c r="F60" i="27"/>
  <c r="F63" i="27"/>
  <c r="F64" i="27"/>
  <c r="F71" i="27"/>
  <c r="F72" i="27"/>
  <c r="F73" i="27"/>
  <c r="F74" i="27"/>
  <c r="F76" i="27"/>
  <c r="F77" i="27"/>
  <c r="F78" i="27"/>
  <c r="F79" i="27"/>
  <c r="F83" i="27"/>
  <c r="F84" i="27"/>
  <c r="F89" i="27"/>
  <c r="F90" i="27"/>
  <c r="F91" i="27"/>
  <c r="F92" i="27"/>
  <c r="F93" i="27"/>
  <c r="F95" i="27"/>
  <c r="F96" i="27"/>
  <c r="F98" i="27"/>
  <c r="F100" i="27"/>
  <c r="F102" i="27"/>
  <c r="F105" i="27"/>
  <c r="F106" i="27"/>
  <c r="F1346" i="27" l="1"/>
  <c r="F1290" i="27"/>
  <c r="F1178" i="27"/>
  <c r="F1122" i="27"/>
  <c r="F1066" i="27"/>
  <c r="F954" i="27"/>
  <c r="F898" i="27"/>
  <c r="F842" i="27"/>
  <c r="F786" i="27"/>
  <c r="F562" i="27"/>
  <c r="F506" i="27"/>
  <c r="F450" i="27"/>
  <c r="F394" i="27"/>
  <c r="F338" i="27"/>
  <c r="F282" i="27"/>
  <c r="F226" i="27"/>
  <c r="F170" i="27"/>
  <c r="F114" i="27"/>
  <c r="F58" i="27"/>
  <c r="E1173" i="27"/>
  <c r="D1173" i="27"/>
  <c r="E1171" i="27"/>
  <c r="D1171" i="27"/>
  <c r="D1176" i="27" s="1"/>
  <c r="F1176" i="27" s="1"/>
  <c r="E1172" i="27" l="1"/>
  <c r="D1172" i="27"/>
  <c r="E54" i="46"/>
  <c r="D54" i="46"/>
  <c r="E52" i="46"/>
  <c r="E53" i="46" s="1"/>
  <c r="D52" i="46"/>
  <c r="D57" i="46" s="1"/>
  <c r="F5" i="46"/>
  <c r="F7" i="46"/>
  <c r="F9" i="46"/>
  <c r="F10" i="46"/>
  <c r="F12" i="46"/>
  <c r="F15" i="46"/>
  <c r="F16" i="46"/>
  <c r="F19" i="46"/>
  <c r="F21" i="46"/>
  <c r="F22" i="46"/>
  <c r="F23" i="46"/>
  <c r="F27" i="46"/>
  <c r="F28" i="46"/>
  <c r="F29" i="46"/>
  <c r="F31" i="46"/>
  <c r="F34" i="46"/>
  <c r="F36" i="46"/>
  <c r="F37" i="46"/>
  <c r="F38" i="46"/>
  <c r="F47" i="46"/>
  <c r="F48" i="46"/>
  <c r="F3" i="46"/>
  <c r="E1281" i="27"/>
  <c r="E1280" i="27"/>
  <c r="E1277" i="27"/>
  <c r="E1275" i="27"/>
  <c r="E1274" i="27"/>
  <c r="E1273" i="27"/>
  <c r="E1270" i="27"/>
  <c r="E1267" i="27"/>
  <c r="E1266" i="27"/>
  <c r="E1264" i="27"/>
  <c r="E1263" i="27"/>
  <c r="E1262" i="27"/>
  <c r="E1261" i="27"/>
  <c r="E1260" i="27"/>
  <c r="E1259" i="27"/>
  <c r="E1258" i="27"/>
  <c r="E1257" i="27"/>
  <c r="E1256" i="27"/>
  <c r="E1255" i="27"/>
  <c r="E1252" i="27"/>
  <c r="E1251" i="27"/>
  <c r="E1250" i="27"/>
  <c r="E1249" i="27"/>
  <c r="E1248" i="27"/>
  <c r="E1246" i="27"/>
  <c r="E1245" i="27"/>
  <c r="E1244" i="27"/>
  <c r="E1243" i="27"/>
  <c r="E1242" i="27"/>
  <c r="E1241" i="27"/>
  <c r="E1239" i="27"/>
  <c r="E1238" i="27"/>
  <c r="E1237" i="27"/>
  <c r="E1235" i="27"/>
  <c r="D1115" i="27"/>
  <c r="E1115" i="27"/>
  <c r="E1057" i="27"/>
  <c r="E1056" i="27"/>
  <c r="E1055" i="27"/>
  <c r="E1053" i="27"/>
  <c r="E1051" i="27"/>
  <c r="E1050" i="27"/>
  <c r="E1049" i="27"/>
  <c r="E1048" i="27"/>
  <c r="E1047" i="27"/>
  <c r="E1046" i="27"/>
  <c r="E1042" i="27"/>
  <c r="E1040" i="27"/>
  <c r="E1039" i="27"/>
  <c r="E1037" i="27"/>
  <c r="E1036" i="27"/>
  <c r="E1035" i="27"/>
  <c r="E1034" i="27"/>
  <c r="E1033" i="27"/>
  <c r="E1031" i="27"/>
  <c r="E1030" i="27"/>
  <c r="E1029" i="27"/>
  <c r="E1028" i="27"/>
  <c r="E1027" i="27"/>
  <c r="E1026" i="27"/>
  <c r="E1025" i="27"/>
  <c r="E1024" i="27"/>
  <c r="E1023" i="27"/>
  <c r="E1022" i="27"/>
  <c r="E1021" i="27"/>
  <c r="E1020" i="27"/>
  <c r="E1019" i="27"/>
  <c r="E1018" i="27"/>
  <c r="E1017" i="27"/>
  <c r="E1016" i="27"/>
  <c r="E1014" i="27"/>
  <c r="E1013" i="27"/>
  <c r="E1011" i="27"/>
  <c r="E925" i="27"/>
  <c r="E921" i="27"/>
  <c r="E916" i="27"/>
  <c r="E914" i="27"/>
  <c r="E909" i="27"/>
  <c r="E908" i="27"/>
  <c r="E906" i="27"/>
  <c r="E905" i="27"/>
  <c r="E901" i="27"/>
  <c r="E900" i="27"/>
  <c r="E899" i="27"/>
  <c r="E777" i="27"/>
  <c r="E776" i="27"/>
  <c r="E775" i="27"/>
  <c r="E773" i="27"/>
  <c r="E772" i="27"/>
  <c r="E771" i="27"/>
  <c r="E770" i="27"/>
  <c r="E766" i="27"/>
  <c r="I207" i="27" s="1"/>
  <c r="F765" i="27"/>
  <c r="F764" i="27"/>
  <c r="F761" i="27"/>
  <c r="E760" i="27"/>
  <c r="E759" i="27"/>
  <c r="E757" i="27"/>
  <c r="F756" i="27"/>
  <c r="F755" i="27"/>
  <c r="E754" i="27"/>
  <c r="E753" i="27"/>
  <c r="E752" i="27"/>
  <c r="F751" i="27"/>
  <c r="F750" i="27"/>
  <c r="F749" i="27"/>
  <c r="F748" i="27"/>
  <c r="E747" i="27"/>
  <c r="F745" i="27"/>
  <c r="F744" i="27"/>
  <c r="F743" i="27"/>
  <c r="E742" i="27"/>
  <c r="E741" i="27"/>
  <c r="E740" i="27"/>
  <c r="E739" i="27"/>
  <c r="E738" i="27"/>
  <c r="E737" i="27"/>
  <c r="E735" i="27"/>
  <c r="E734" i="27"/>
  <c r="E733" i="27"/>
  <c r="F732" i="27"/>
  <c r="E731" i="27"/>
  <c r="D53" i="46" l="1"/>
  <c r="E664" i="27"/>
  <c r="E662" i="27"/>
  <c r="E661" i="27"/>
  <c r="E660" i="27"/>
  <c r="E659" i="27"/>
  <c r="E658" i="27"/>
  <c r="E656" i="27"/>
  <c r="E655" i="27"/>
  <c r="E654" i="27"/>
  <c r="E653" i="27"/>
  <c r="E652" i="27"/>
  <c r="E650" i="27"/>
  <c r="E648" i="27"/>
  <c r="E647" i="27"/>
  <c r="E646" i="27"/>
  <c r="E645" i="27"/>
  <c r="E642" i="27"/>
  <c r="E641" i="27"/>
  <c r="E640" i="27"/>
  <c r="E639" i="27"/>
  <c r="E638" i="27"/>
  <c r="E637" i="27"/>
  <c r="E636" i="27"/>
  <c r="E635" i="27"/>
  <c r="E634" i="27"/>
  <c r="E633" i="27"/>
  <c r="E632" i="27"/>
  <c r="E631" i="27"/>
  <c r="E630" i="27"/>
  <c r="E629" i="27"/>
  <c r="E628" i="27"/>
  <c r="E627" i="27"/>
  <c r="E626" i="27"/>
  <c r="E625" i="27"/>
  <c r="E624" i="27"/>
  <c r="E623" i="27"/>
  <c r="E622" i="27"/>
  <c r="E621" i="27"/>
  <c r="E619" i="27"/>
  <c r="E609" i="27"/>
  <c r="E608" i="27"/>
  <c r="E607" i="27"/>
  <c r="E605" i="27"/>
  <c r="E604" i="27"/>
  <c r="E603" i="27"/>
  <c r="E602" i="27"/>
  <c r="E600" i="27"/>
  <c r="E599" i="27"/>
  <c r="E598" i="27"/>
  <c r="E597" i="27"/>
  <c r="E595" i="27"/>
  <c r="E594" i="27"/>
  <c r="E592" i="27"/>
  <c r="E591" i="27"/>
  <c r="E590" i="27"/>
  <c r="E589" i="27"/>
  <c r="E587" i="27"/>
  <c r="E586" i="27"/>
  <c r="E585" i="27"/>
  <c r="E584" i="27"/>
  <c r="E583" i="27"/>
  <c r="E582" i="27"/>
  <c r="E581" i="27"/>
  <c r="E553" i="27"/>
  <c r="E552" i="27"/>
  <c r="E551" i="27"/>
  <c r="E549" i="27"/>
  <c r="E548" i="27"/>
  <c r="E547" i="27"/>
  <c r="E546" i="27"/>
  <c r="E544" i="27"/>
  <c r="E543" i="27"/>
  <c r="E542" i="27"/>
  <c r="E541" i="27"/>
  <c r="E540" i="27"/>
  <c r="E539" i="27"/>
  <c r="E538" i="27"/>
  <c r="E537" i="27"/>
  <c r="E536" i="27"/>
  <c r="E535" i="27"/>
  <c r="E534" i="27"/>
  <c r="E533" i="27"/>
  <c r="E532" i="27"/>
  <c r="E531" i="27"/>
  <c r="E530" i="27"/>
  <c r="E529" i="27"/>
  <c r="E528" i="27"/>
  <c r="E527" i="27"/>
  <c r="E526" i="27"/>
  <c r="E525" i="27"/>
  <c r="E524" i="27"/>
  <c r="E523" i="27"/>
  <c r="E522" i="27"/>
  <c r="E521" i="27"/>
  <c r="E520" i="27"/>
  <c r="E519" i="27"/>
  <c r="E518" i="27"/>
  <c r="E517" i="27"/>
  <c r="E516" i="27"/>
  <c r="E515" i="27"/>
  <c r="E514" i="27"/>
  <c r="E513" i="27"/>
  <c r="E512" i="27"/>
  <c r="E511" i="27"/>
  <c r="E510" i="27"/>
  <c r="E509" i="27"/>
  <c r="E508" i="27"/>
  <c r="E507" i="27"/>
  <c r="E440" i="27"/>
  <c r="E439" i="27"/>
  <c r="E437" i="27"/>
  <c r="E436" i="27"/>
  <c r="E435" i="27"/>
  <c r="E434" i="27"/>
  <c r="E432" i="27"/>
  <c r="E431" i="27"/>
  <c r="E430" i="27"/>
  <c r="E429" i="27"/>
  <c r="E428" i="27"/>
  <c r="E427" i="27"/>
  <c r="E426" i="27"/>
  <c r="E425" i="27"/>
  <c r="E424" i="27"/>
  <c r="E423" i="27"/>
  <c r="E422" i="27"/>
  <c r="E421" i="27"/>
  <c r="E420" i="27"/>
  <c r="E419" i="27"/>
  <c r="E417" i="27"/>
  <c r="E416" i="27"/>
  <c r="E415" i="27"/>
  <c r="E414" i="27"/>
  <c r="E413" i="27"/>
  <c r="E412" i="27"/>
  <c r="E411" i="27"/>
  <c r="E410" i="27"/>
  <c r="E409" i="27"/>
  <c r="E408" i="27"/>
  <c r="E407" i="27"/>
  <c r="E406" i="27"/>
  <c r="E405" i="27"/>
  <c r="E404" i="27"/>
  <c r="E403" i="27"/>
  <c r="E402" i="27"/>
  <c r="E401" i="27"/>
  <c r="E400" i="27"/>
  <c r="E399" i="27"/>
  <c r="E398" i="27"/>
  <c r="E397" i="27"/>
  <c r="E396" i="27"/>
  <c r="E395" i="27"/>
  <c r="E329" i="27"/>
  <c r="E49" i="27" s="1"/>
  <c r="E328" i="27"/>
  <c r="E327" i="27"/>
  <c r="E325" i="27"/>
  <c r="E324" i="27"/>
  <c r="E323" i="27"/>
  <c r="E322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72" i="27" l="1"/>
  <c r="E271" i="27"/>
  <c r="E269" i="27"/>
  <c r="E268" i="27"/>
  <c r="E267" i="27"/>
  <c r="E266" i="27"/>
  <c r="E262" i="27"/>
  <c r="I94" i="27" s="1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D107" i="27"/>
  <c r="E107" i="27"/>
  <c r="E893" i="27"/>
  <c r="D893" i="27"/>
  <c r="E891" i="27"/>
  <c r="D891" i="27"/>
  <c r="D896" i="27" s="1"/>
  <c r="E892" i="27" l="1"/>
  <c r="D892" i="27"/>
  <c r="D501" i="27"/>
  <c r="D499" i="27"/>
  <c r="D504" i="27" s="1"/>
  <c r="E277" i="27"/>
  <c r="D277" i="27"/>
  <c r="D275" i="27"/>
  <c r="D280" i="27" s="1"/>
  <c r="E669" i="27"/>
  <c r="D669" i="27"/>
  <c r="D667" i="27"/>
  <c r="D672" i="27" s="1"/>
  <c r="E221" i="27"/>
  <c r="D221" i="27"/>
  <c r="D219" i="27"/>
  <c r="D224" i="27" s="1"/>
  <c r="E165" i="27"/>
  <c r="D165" i="27"/>
  <c r="D163" i="27"/>
  <c r="D168" i="27" s="1"/>
  <c r="E109" i="27"/>
  <c r="E108" i="27" s="1"/>
  <c r="D109" i="27"/>
  <c r="D112" i="27"/>
  <c r="E781" i="27"/>
  <c r="D781" i="27"/>
  <c r="D779" i="27"/>
  <c r="D784" i="27" s="1"/>
  <c r="E54" i="27"/>
  <c r="E55" i="27"/>
  <c r="E56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4" i="27"/>
  <c r="D55" i="27"/>
  <c r="D2" i="27"/>
  <c r="E1397" i="27"/>
  <c r="D1397" i="27"/>
  <c r="E1395" i="27"/>
  <c r="E1396" i="27" s="1"/>
  <c r="D1395" i="27"/>
  <c r="D1400" i="27" s="1"/>
  <c r="E1341" i="27"/>
  <c r="D1341" i="27"/>
  <c r="E1339" i="27"/>
  <c r="E1340" i="27" s="1"/>
  <c r="D1339" i="27"/>
  <c r="D1344" i="27" s="1"/>
  <c r="D1285" i="27"/>
  <c r="D1283" i="27"/>
  <c r="D1288" i="27" s="1"/>
  <c r="E1285" i="27"/>
  <c r="E1229" i="27"/>
  <c r="D1229" i="27"/>
  <c r="E1227" i="27"/>
  <c r="E1228" i="27" s="1"/>
  <c r="D1227" i="27"/>
  <c r="D1232" i="27" s="1"/>
  <c r="E1117" i="27"/>
  <c r="E1116" i="27" s="1"/>
  <c r="D1117" i="27"/>
  <c r="D1116" i="27" s="1"/>
  <c r="D1120" i="27"/>
  <c r="D1061" i="27"/>
  <c r="D1059" i="27"/>
  <c r="D1064" i="27" s="1"/>
  <c r="E1061" i="27"/>
  <c r="E1005" i="27"/>
  <c r="D1005" i="27"/>
  <c r="E1003" i="27"/>
  <c r="E1004" i="27" s="1"/>
  <c r="D1003" i="27"/>
  <c r="D1008" i="27" s="1"/>
  <c r="D949" i="27"/>
  <c r="D947" i="27"/>
  <c r="D952" i="27" s="1"/>
  <c r="E949" i="27"/>
  <c r="E837" i="27"/>
  <c r="D837" i="27"/>
  <c r="E835" i="27"/>
  <c r="E836" i="27" s="1"/>
  <c r="D835" i="27"/>
  <c r="D840" i="27" s="1"/>
  <c r="E725" i="27"/>
  <c r="D725" i="27"/>
  <c r="D723" i="27"/>
  <c r="D728" i="27" s="1"/>
  <c r="E613" i="27"/>
  <c r="D613" i="27"/>
  <c r="D611" i="27"/>
  <c r="D616" i="27" s="1"/>
  <c r="E557" i="27"/>
  <c r="D557" i="27"/>
  <c r="D555" i="27"/>
  <c r="D560" i="27" s="1"/>
  <c r="E501" i="27"/>
  <c r="E445" i="27"/>
  <c r="D445" i="27"/>
  <c r="D443" i="27"/>
  <c r="D448" i="27" s="1"/>
  <c r="E389" i="27"/>
  <c r="D389" i="27"/>
  <c r="E387" i="27"/>
  <c r="E388" i="27" s="1"/>
  <c r="D387" i="27"/>
  <c r="D392" i="27" s="1"/>
  <c r="D333" i="27"/>
  <c r="D331" i="27"/>
  <c r="D336" i="27" s="1"/>
  <c r="E48" i="27"/>
  <c r="E47" i="27"/>
  <c r="E45" i="27"/>
  <c r="E38" i="27"/>
  <c r="E37" i="27"/>
  <c r="E34" i="27"/>
  <c r="E32" i="27"/>
  <c r="E31" i="27"/>
  <c r="E30" i="27"/>
  <c r="E29" i="27"/>
  <c r="E26" i="27"/>
  <c r="E25" i="27"/>
  <c r="E20" i="27"/>
  <c r="E14" i="27"/>
  <c r="E13" i="27"/>
  <c r="E12" i="27"/>
  <c r="E11" i="27"/>
  <c r="E10" i="27"/>
  <c r="E9" i="27"/>
  <c r="E7" i="27"/>
  <c r="E6" i="27"/>
  <c r="E5" i="27"/>
  <c r="E333" i="27"/>
  <c r="E43" i="27"/>
  <c r="E42" i="27"/>
  <c r="E36" i="27"/>
  <c r="E35" i="27"/>
  <c r="E28" i="27"/>
  <c r="E27" i="27"/>
  <c r="E24" i="27"/>
  <c r="E23" i="27"/>
  <c r="E22" i="27"/>
  <c r="E21" i="27"/>
  <c r="E19" i="27"/>
  <c r="E18" i="27"/>
  <c r="E17" i="27"/>
  <c r="E16" i="27"/>
  <c r="E15" i="27"/>
  <c r="E8" i="27"/>
  <c r="E4" i="27"/>
  <c r="E219" i="27"/>
  <c r="E163" i="27"/>
  <c r="H38" i="27" l="1"/>
  <c r="F8" i="27"/>
  <c r="F16" i="27"/>
  <c r="F18" i="27"/>
  <c r="F42" i="27"/>
  <c r="F10" i="27"/>
  <c r="F12" i="27"/>
  <c r="F14" i="27"/>
  <c r="F34" i="27"/>
  <c r="F38" i="27"/>
  <c r="E164" i="27"/>
  <c r="E220" i="27"/>
  <c r="F23" i="27"/>
  <c r="F35" i="27"/>
  <c r="F5" i="27"/>
  <c r="F7" i="27"/>
  <c r="F25" i="27"/>
  <c r="F29" i="27"/>
  <c r="F21" i="27"/>
  <c r="F27" i="27"/>
  <c r="F22" i="27"/>
  <c r="F24" i="27"/>
  <c r="F28" i="27"/>
  <c r="F36" i="27"/>
  <c r="F6" i="27"/>
  <c r="F20" i="27"/>
  <c r="F26" i="27"/>
  <c r="F30" i="27"/>
  <c r="F32" i="27"/>
  <c r="F4" i="27"/>
  <c r="F31" i="27"/>
  <c r="F45" i="27"/>
  <c r="F15" i="27"/>
  <c r="F17" i="27"/>
  <c r="F19" i="27"/>
  <c r="F43" i="27"/>
  <c r="E53" i="27"/>
  <c r="F9" i="27"/>
  <c r="F11" i="27"/>
  <c r="F13" i="27"/>
  <c r="F37" i="27"/>
  <c r="F47" i="27"/>
  <c r="F49" i="27"/>
  <c r="D53" i="27"/>
  <c r="D51" i="27"/>
  <c r="E33" i="27"/>
  <c r="F33" i="27" s="1"/>
  <c r="E3" i="27"/>
  <c r="D780" i="27"/>
  <c r="E499" i="27"/>
  <c r="E500" i="27" s="1"/>
  <c r="D500" i="27"/>
  <c r="D276" i="27"/>
  <c r="D668" i="27"/>
  <c r="D220" i="27"/>
  <c r="D164" i="27"/>
  <c r="D108" i="27"/>
  <c r="F784" i="27"/>
  <c r="D1396" i="27"/>
  <c r="D1340" i="27"/>
  <c r="D1284" i="27"/>
  <c r="D1228" i="27"/>
  <c r="D56" i="27"/>
  <c r="D1060" i="27"/>
  <c r="D1004" i="27"/>
  <c r="D948" i="27"/>
  <c r="E947" i="27"/>
  <c r="E948" i="27" s="1"/>
  <c r="D836" i="27"/>
  <c r="D724" i="27"/>
  <c r="D612" i="27"/>
  <c r="D556" i="27"/>
  <c r="D444" i="27"/>
  <c r="D388" i="27"/>
  <c r="D332" i="27"/>
  <c r="D52" i="27" l="1"/>
  <c r="F3" i="27"/>
  <c r="F618" i="27" l="1"/>
  <c r="E667" i="27"/>
  <c r="E668" i="27" l="1"/>
  <c r="E723" i="27"/>
  <c r="E724" i="27" s="1"/>
  <c r="F674" i="27"/>
  <c r="F730" i="27"/>
  <c r="F1010" i="27" l="1"/>
  <c r="E2" i="27" l="1"/>
  <c r="F2" i="27" s="1"/>
  <c r="F1234" i="27"/>
  <c r="E39" i="27" l="1"/>
  <c r="F39" i="27" l="1"/>
  <c r="E601" i="27"/>
  <c r="E41" i="27" s="1"/>
  <c r="F41" i="27" s="1"/>
  <c r="F1276" i="27"/>
  <c r="E326" i="27" l="1"/>
  <c r="E550" i="27" l="1"/>
  <c r="E611" i="27"/>
  <c r="E612" i="27" s="1"/>
  <c r="F606" i="27"/>
  <c r="F1054" i="27"/>
  <c r="E46" i="27"/>
  <c r="F46" i="27" s="1"/>
  <c r="F274" i="27"/>
  <c r="E1282" i="27"/>
  <c r="E1283" i="27" l="1"/>
  <c r="E1284" i="27" s="1"/>
  <c r="E50" i="27"/>
  <c r="E443" i="27"/>
  <c r="E444" i="27" s="1"/>
  <c r="E555" i="27"/>
  <c r="E556" i="27" s="1"/>
  <c r="F264" i="27"/>
  <c r="E275" i="27"/>
  <c r="E276" i="27" l="1"/>
  <c r="E40" i="27"/>
  <c r="I38" i="27" s="1"/>
  <c r="F768" i="27"/>
  <c r="E779" i="27"/>
  <c r="F779" i="27" s="1"/>
  <c r="E780" i="27" l="1"/>
  <c r="F780" i="27" s="1"/>
  <c r="F40" i="27"/>
  <c r="E331" i="27"/>
  <c r="F330" i="27"/>
  <c r="F50" i="27"/>
  <c r="E1052" i="27"/>
  <c r="E1059" i="27" s="1"/>
  <c r="E51" i="27" s="1"/>
  <c r="E44" i="27"/>
  <c r="E332" i="27" l="1"/>
  <c r="E1060" i="27"/>
  <c r="E52" i="27" s="1"/>
  <c r="F44" i="27"/>
</calcChain>
</file>

<file path=xl/sharedStrings.xml><?xml version="1.0" encoding="utf-8"?>
<sst xmlns="http://schemas.openxmlformats.org/spreadsheetml/2006/main" count="4235" uniqueCount="101">
  <si>
    <t>گروه</t>
  </si>
  <si>
    <t>نام محصول</t>
  </si>
  <si>
    <t>سطح كاشت (هكتار)</t>
  </si>
  <si>
    <t>توليد(تن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</si>
  <si>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</si>
  <si>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</si>
  <si>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</si>
  <si>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</si>
  <si>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</si>
  <si>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</si>
  <si>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</si>
  <si>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</si>
  <si>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</si>
  <si>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</si>
  <si>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</si>
  <si>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</si>
  <si>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</si>
  <si>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</si>
  <si>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</si>
  <si>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</si>
  <si>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</si>
  <si>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</si>
  <si>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</si>
  <si>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</si>
  <si>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</si>
  <si>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</si>
  <si>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</si>
  <si>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</si>
  <si>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</si>
  <si>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</si>
  <si>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</si>
  <si>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</si>
  <si>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</si>
  <si>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</si>
  <si>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</si>
  <si>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</si>
  <si>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</si>
  <si>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</si>
  <si>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</si>
  <si>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</si>
  <si>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</si>
  <si>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</si>
  <si>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</si>
  <si>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</si>
  <si>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</si>
  <si>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</si>
  <si>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</si>
  <si>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</si>
  <si>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</si>
  <si>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</si>
  <si>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</si>
  <si>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</si>
  <si>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</si>
  <si>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</si>
  <si>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</si>
  <si>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</si>
  <si>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</si>
  <si>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</si>
  <si>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</si>
  <si>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 xml:space="preserve">جمع ديم </t>
  </si>
  <si>
    <t>پياز</t>
  </si>
  <si>
    <t>عملكرد درهكتار(كيلوگرم )</t>
  </si>
  <si>
    <t>جمع اراضي زراعي</t>
  </si>
  <si>
    <t>استان</t>
  </si>
  <si>
    <t>اردستان</t>
  </si>
  <si>
    <t>اصفهان</t>
  </si>
  <si>
    <t>آران و بیدگل</t>
  </si>
  <si>
    <t>برخوار</t>
  </si>
  <si>
    <t>بویین و میاندشت</t>
  </si>
  <si>
    <t>سایر محصولات</t>
  </si>
  <si>
    <t>جمع کل</t>
  </si>
  <si>
    <t xml:space="preserve">جمع آبی </t>
  </si>
  <si>
    <t xml:space="preserve">جمع دیم </t>
  </si>
  <si>
    <t>آیش دیم</t>
  </si>
  <si>
    <t xml:space="preserve"> آيش آبی</t>
  </si>
  <si>
    <t>تیران وکرون</t>
  </si>
  <si>
    <t>چادگان</t>
  </si>
  <si>
    <t>خمینی شهر</t>
  </si>
  <si>
    <t>خوانسار</t>
  </si>
  <si>
    <t>خوروبیابانک</t>
  </si>
  <si>
    <t>دهاقان</t>
  </si>
  <si>
    <t>سمیرم</t>
  </si>
  <si>
    <t>شاهین شهر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</si>
  <si>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</si>
  <si>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</si>
  <si>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</si>
  <si>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</si>
  <si>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</si>
  <si>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</si>
  <si>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</si>
  <si>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نایین</t>
  </si>
  <si>
    <t>نجف آباد</t>
  </si>
  <si>
    <t>نطنز</t>
  </si>
  <si>
    <t>شهرضا</t>
  </si>
  <si>
    <t>جمع كل</t>
  </si>
  <si>
    <t xml:space="preserve">سطح ايش ابي </t>
  </si>
  <si>
    <t xml:space="preserve">سطح ايش ديم </t>
  </si>
  <si>
    <t>2.5</t>
  </si>
  <si>
    <t>جمع ابي</t>
  </si>
  <si>
    <t>3</t>
  </si>
  <si>
    <t xml:space="preserve"> سطح كا شت ،توليد وعملكرد محصولا ت زراعي شهرستان    لنجان          سا ل زراعي95-94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</si>
</sst>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9">
    <font>
      <sz val="10"/>
      <name val="Arial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name val="B Nazanin"/>
      <charset val="178"/>
    </font>
    <font>
      <sz val="10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color rgb="FFFF0000"/>
      <name val="B Nazanin"/>
      <charset val="178"/>
    </font>
    <font>
      <b/>
      <sz val="13"/>
      <color rgb="FF00B050"/>
      <name val="B Nazanin"/>
      <charset val="178"/>
    </font>
    <font>
      <b/>
      <sz val="14"/>
      <name val="B Nazanin"/>
      <charset val="178"/>
    </font>
    <font>
      <b/>
      <sz val="12"/>
      <name val="B Lotus"/>
      <charset val="178"/>
    </font>
    <font>
      <b/>
      <sz val="10"/>
      <name val="B Lotus"/>
      <charset val="178"/>
    </font>
    <font>
      <sz val="9"/>
      <color theme="1"/>
      <name val="B Titr"/>
      <charset val="178"/>
    </font>
    <font>
      <b/>
      <sz val="12"/>
      <name val="B Zar"/>
      <charset val="178"/>
    </font>
    <font>
      <b/>
      <sz val="12"/>
      <color rgb="FFFF0000"/>
      <name val="B Nazanin"/>
      <charset val="178"/>
    </font>
    <font>
      <b/>
      <sz val="12"/>
      <color rgb="FFFF0000"/>
      <name val="B Zar"/>
      <charset val="178"/>
    </font>
    <font>
      <b/>
      <sz val="12"/>
      <color rgb="FFFF0000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</cellStyleXfs>
  <cellXfs count="69">
    <xf numFmtId="0" fontId="0" fillId="0" borderId="0" xfId="0"/>
    <xf numFmtId="0" fontId="3" fillId="0" borderId="0" xfId="1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wrapText="1"/>
    </xf>
    <xf numFmtId="165" fontId="3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" fontId="3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" fontId="13" fillId="0" borderId="0" xfId="1" applyNumberFormat="1" applyFont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wrapText="1"/>
    </xf>
    <xf numFmtId="1" fontId="12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/>
    <xf numFmtId="1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right" vertical="center"/>
    </xf>
    <xf numFmtId="1" fontId="11" fillId="0" borderId="1" xfId="2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/>
    </xf>
    <xf numFmtId="1" fontId="16" fillId="0" borderId="1" xfId="1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right" vertical="center" wrapText="1"/>
    </xf>
    <xf numFmtId="0" fontId="16" fillId="0" borderId="1" xfId="2" applyFont="1" applyBorder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right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wrapText="1"/>
    </xf>
    <xf numFmtId="165" fontId="16" fillId="0" borderId="1" xfId="1" applyNumberFormat="1" applyFont="1" applyBorder="1" applyAlignment="1">
      <alignment horizontal="center" wrapText="1"/>
    </xf>
    <xf numFmtId="1" fontId="9" fillId="0" borderId="1" xfId="2" applyNumberFormat="1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2 2 2" xfId="5"/>
    <cellStyle name="Normal 3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1400"/>
  <sheetViews>
    <sheetView rightToLeft="1" topLeftCell="A433" workbookViewId="0">
      <selection activeCell="E657" sqref="E657"/>
    </sheetView>
  </sheetViews>
  <sheetFormatPr defaultRowHeight="23.25" customHeight="1"/>
  <cols>
    <col min="1" max="1" width="14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2" customWidth="1"/>
    <col min="6" max="6" width="26.7109375" style="2" customWidth="1"/>
    <col min="7" max="7" width="26.7109375" style="1" customWidth="1"/>
    <col min="8" max="220" width="9.140625" style="1"/>
    <col min="221" max="221" width="1.7109375" style="1" customWidth="1"/>
    <col min="222" max="222" width="15.85546875" style="1" customWidth="1"/>
    <col min="223" max="223" width="18.7109375" style="1" customWidth="1"/>
    <col min="224" max="224" width="17.140625" style="1" customWidth="1"/>
    <col min="225" max="225" width="12.7109375" style="1" customWidth="1"/>
    <col min="226" max="226" width="26.5703125" style="1" customWidth="1"/>
    <col min="227" max="228" width="9.140625" style="1"/>
    <col min="229" max="229" width="11.140625" style="1" customWidth="1"/>
    <col min="230" max="230" width="12.7109375" style="1" bestFit="1" customWidth="1"/>
    <col min="231" max="231" width="11.140625" style="1" customWidth="1"/>
    <col min="232" max="476" width="9.140625" style="1"/>
    <col min="477" max="477" width="1.7109375" style="1" customWidth="1"/>
    <col min="478" max="478" width="15.85546875" style="1" customWidth="1"/>
    <col min="479" max="479" width="18.7109375" style="1" customWidth="1"/>
    <col min="480" max="480" width="17.140625" style="1" customWidth="1"/>
    <col min="481" max="481" width="12.7109375" style="1" customWidth="1"/>
    <col min="482" max="482" width="26.5703125" style="1" customWidth="1"/>
    <col min="483" max="484" width="9.140625" style="1"/>
    <col min="485" max="485" width="11.140625" style="1" customWidth="1"/>
    <col min="486" max="486" width="12.7109375" style="1" bestFit="1" customWidth="1"/>
    <col min="487" max="487" width="11.140625" style="1" customWidth="1"/>
    <col min="488" max="732" width="9.140625" style="1"/>
    <col min="733" max="733" width="1.7109375" style="1" customWidth="1"/>
    <col min="734" max="734" width="15.85546875" style="1" customWidth="1"/>
    <col min="735" max="735" width="18.7109375" style="1" customWidth="1"/>
    <col min="736" max="736" width="17.140625" style="1" customWidth="1"/>
    <col min="737" max="737" width="12.7109375" style="1" customWidth="1"/>
    <col min="738" max="738" width="26.5703125" style="1" customWidth="1"/>
    <col min="739" max="740" width="9.140625" style="1"/>
    <col min="741" max="741" width="11.140625" style="1" customWidth="1"/>
    <col min="742" max="742" width="12.7109375" style="1" bestFit="1" customWidth="1"/>
    <col min="743" max="743" width="11.140625" style="1" customWidth="1"/>
    <col min="744" max="988" width="9.140625" style="1"/>
    <col min="989" max="989" width="1.7109375" style="1" customWidth="1"/>
    <col min="990" max="990" width="15.85546875" style="1" customWidth="1"/>
    <col min="991" max="991" width="18.7109375" style="1" customWidth="1"/>
    <col min="992" max="992" width="17.140625" style="1" customWidth="1"/>
    <col min="993" max="993" width="12.7109375" style="1" customWidth="1"/>
    <col min="994" max="994" width="26.5703125" style="1" customWidth="1"/>
    <col min="995" max="996" width="9.140625" style="1"/>
    <col min="997" max="997" width="11.140625" style="1" customWidth="1"/>
    <col min="998" max="998" width="12.7109375" style="1" bestFit="1" customWidth="1"/>
    <col min="999" max="999" width="11.140625" style="1" customWidth="1"/>
    <col min="1000" max="1244" width="9.140625" style="1"/>
    <col min="1245" max="1245" width="1.7109375" style="1" customWidth="1"/>
    <col min="1246" max="1246" width="15.85546875" style="1" customWidth="1"/>
    <col min="1247" max="1247" width="18.7109375" style="1" customWidth="1"/>
    <col min="1248" max="1248" width="17.140625" style="1" customWidth="1"/>
    <col min="1249" max="1249" width="12.7109375" style="1" customWidth="1"/>
    <col min="1250" max="1250" width="26.5703125" style="1" customWidth="1"/>
    <col min="1251" max="1252" width="9.140625" style="1"/>
    <col min="1253" max="1253" width="11.140625" style="1" customWidth="1"/>
    <col min="1254" max="1254" width="12.7109375" style="1" bestFit="1" customWidth="1"/>
    <col min="1255" max="1255" width="11.140625" style="1" customWidth="1"/>
    <col min="1256" max="1500" width="9.140625" style="1"/>
    <col min="1501" max="1501" width="1.7109375" style="1" customWidth="1"/>
    <col min="1502" max="1502" width="15.85546875" style="1" customWidth="1"/>
    <col min="1503" max="1503" width="18.7109375" style="1" customWidth="1"/>
    <col min="1504" max="1504" width="17.140625" style="1" customWidth="1"/>
    <col min="1505" max="1505" width="12.7109375" style="1" customWidth="1"/>
    <col min="1506" max="1506" width="26.5703125" style="1" customWidth="1"/>
    <col min="1507" max="1508" width="9.140625" style="1"/>
    <col min="1509" max="1509" width="11.140625" style="1" customWidth="1"/>
    <col min="1510" max="1510" width="12.7109375" style="1" bestFit="1" customWidth="1"/>
    <col min="1511" max="1511" width="11.140625" style="1" customWidth="1"/>
    <col min="1512" max="1756" width="9.140625" style="1"/>
    <col min="1757" max="1757" width="1.7109375" style="1" customWidth="1"/>
    <col min="1758" max="1758" width="15.85546875" style="1" customWidth="1"/>
    <col min="1759" max="1759" width="18.7109375" style="1" customWidth="1"/>
    <col min="1760" max="1760" width="17.140625" style="1" customWidth="1"/>
    <col min="1761" max="1761" width="12.7109375" style="1" customWidth="1"/>
    <col min="1762" max="1762" width="26.5703125" style="1" customWidth="1"/>
    <col min="1763" max="1764" width="9.140625" style="1"/>
    <col min="1765" max="1765" width="11.140625" style="1" customWidth="1"/>
    <col min="1766" max="1766" width="12.7109375" style="1" bestFit="1" customWidth="1"/>
    <col min="1767" max="1767" width="11.140625" style="1" customWidth="1"/>
    <col min="1768" max="2012" width="9.140625" style="1"/>
    <col min="2013" max="2013" width="1.7109375" style="1" customWidth="1"/>
    <col min="2014" max="2014" width="15.85546875" style="1" customWidth="1"/>
    <col min="2015" max="2015" width="18.7109375" style="1" customWidth="1"/>
    <col min="2016" max="2016" width="17.140625" style="1" customWidth="1"/>
    <col min="2017" max="2017" width="12.7109375" style="1" customWidth="1"/>
    <col min="2018" max="2018" width="26.5703125" style="1" customWidth="1"/>
    <col min="2019" max="2020" width="9.140625" style="1"/>
    <col min="2021" max="2021" width="11.140625" style="1" customWidth="1"/>
    <col min="2022" max="2022" width="12.7109375" style="1" bestFit="1" customWidth="1"/>
    <col min="2023" max="2023" width="11.140625" style="1" customWidth="1"/>
    <col min="2024" max="2268" width="9.140625" style="1"/>
    <col min="2269" max="2269" width="1.7109375" style="1" customWidth="1"/>
    <col min="2270" max="2270" width="15.85546875" style="1" customWidth="1"/>
    <col min="2271" max="2271" width="18.7109375" style="1" customWidth="1"/>
    <col min="2272" max="2272" width="17.140625" style="1" customWidth="1"/>
    <col min="2273" max="2273" width="12.7109375" style="1" customWidth="1"/>
    <col min="2274" max="2274" width="26.5703125" style="1" customWidth="1"/>
    <col min="2275" max="2276" width="9.140625" style="1"/>
    <col min="2277" max="2277" width="11.140625" style="1" customWidth="1"/>
    <col min="2278" max="2278" width="12.7109375" style="1" bestFit="1" customWidth="1"/>
    <col min="2279" max="2279" width="11.140625" style="1" customWidth="1"/>
    <col min="2280" max="2524" width="9.140625" style="1"/>
    <col min="2525" max="2525" width="1.7109375" style="1" customWidth="1"/>
    <col min="2526" max="2526" width="15.85546875" style="1" customWidth="1"/>
    <col min="2527" max="2527" width="18.7109375" style="1" customWidth="1"/>
    <col min="2528" max="2528" width="17.140625" style="1" customWidth="1"/>
    <col min="2529" max="2529" width="12.7109375" style="1" customWidth="1"/>
    <col min="2530" max="2530" width="26.5703125" style="1" customWidth="1"/>
    <col min="2531" max="2532" width="9.140625" style="1"/>
    <col min="2533" max="2533" width="11.140625" style="1" customWidth="1"/>
    <col min="2534" max="2534" width="12.7109375" style="1" bestFit="1" customWidth="1"/>
    <col min="2535" max="2535" width="11.140625" style="1" customWidth="1"/>
    <col min="2536" max="2780" width="9.140625" style="1"/>
    <col min="2781" max="2781" width="1.7109375" style="1" customWidth="1"/>
    <col min="2782" max="2782" width="15.85546875" style="1" customWidth="1"/>
    <col min="2783" max="2783" width="18.7109375" style="1" customWidth="1"/>
    <col min="2784" max="2784" width="17.140625" style="1" customWidth="1"/>
    <col min="2785" max="2785" width="12.7109375" style="1" customWidth="1"/>
    <col min="2786" max="2786" width="26.5703125" style="1" customWidth="1"/>
    <col min="2787" max="2788" width="9.140625" style="1"/>
    <col min="2789" max="2789" width="11.140625" style="1" customWidth="1"/>
    <col min="2790" max="2790" width="12.7109375" style="1" bestFit="1" customWidth="1"/>
    <col min="2791" max="2791" width="11.140625" style="1" customWidth="1"/>
    <col min="2792" max="3036" width="9.140625" style="1"/>
    <col min="3037" max="3037" width="1.7109375" style="1" customWidth="1"/>
    <col min="3038" max="3038" width="15.85546875" style="1" customWidth="1"/>
    <col min="3039" max="3039" width="18.7109375" style="1" customWidth="1"/>
    <col min="3040" max="3040" width="17.140625" style="1" customWidth="1"/>
    <col min="3041" max="3041" width="12.7109375" style="1" customWidth="1"/>
    <col min="3042" max="3042" width="26.5703125" style="1" customWidth="1"/>
    <col min="3043" max="3044" width="9.140625" style="1"/>
    <col min="3045" max="3045" width="11.140625" style="1" customWidth="1"/>
    <col min="3046" max="3046" width="12.7109375" style="1" bestFit="1" customWidth="1"/>
    <col min="3047" max="3047" width="11.140625" style="1" customWidth="1"/>
    <col min="3048" max="3292" width="9.140625" style="1"/>
    <col min="3293" max="3293" width="1.7109375" style="1" customWidth="1"/>
    <col min="3294" max="3294" width="15.85546875" style="1" customWidth="1"/>
    <col min="3295" max="3295" width="18.7109375" style="1" customWidth="1"/>
    <col min="3296" max="3296" width="17.140625" style="1" customWidth="1"/>
    <col min="3297" max="3297" width="12.7109375" style="1" customWidth="1"/>
    <col min="3298" max="3298" width="26.5703125" style="1" customWidth="1"/>
    <col min="3299" max="3300" width="9.140625" style="1"/>
    <col min="3301" max="3301" width="11.140625" style="1" customWidth="1"/>
    <col min="3302" max="3302" width="12.7109375" style="1" bestFit="1" customWidth="1"/>
    <col min="3303" max="3303" width="11.140625" style="1" customWidth="1"/>
    <col min="3304" max="3548" width="9.140625" style="1"/>
    <col min="3549" max="3549" width="1.7109375" style="1" customWidth="1"/>
    <col min="3550" max="3550" width="15.85546875" style="1" customWidth="1"/>
    <col min="3551" max="3551" width="18.7109375" style="1" customWidth="1"/>
    <col min="3552" max="3552" width="17.140625" style="1" customWidth="1"/>
    <col min="3553" max="3553" width="12.7109375" style="1" customWidth="1"/>
    <col min="3554" max="3554" width="26.5703125" style="1" customWidth="1"/>
    <col min="3555" max="3556" width="9.140625" style="1"/>
    <col min="3557" max="3557" width="11.140625" style="1" customWidth="1"/>
    <col min="3558" max="3558" width="12.7109375" style="1" bestFit="1" customWidth="1"/>
    <col min="3559" max="3559" width="11.140625" style="1" customWidth="1"/>
    <col min="3560" max="3804" width="9.140625" style="1"/>
    <col min="3805" max="3805" width="1.7109375" style="1" customWidth="1"/>
    <col min="3806" max="3806" width="15.85546875" style="1" customWidth="1"/>
    <col min="3807" max="3807" width="18.7109375" style="1" customWidth="1"/>
    <col min="3808" max="3808" width="17.140625" style="1" customWidth="1"/>
    <col min="3809" max="3809" width="12.7109375" style="1" customWidth="1"/>
    <col min="3810" max="3810" width="26.5703125" style="1" customWidth="1"/>
    <col min="3811" max="3812" width="9.140625" style="1"/>
    <col min="3813" max="3813" width="11.140625" style="1" customWidth="1"/>
    <col min="3814" max="3814" width="12.7109375" style="1" bestFit="1" customWidth="1"/>
    <col min="3815" max="3815" width="11.140625" style="1" customWidth="1"/>
    <col min="3816" max="4060" width="9.140625" style="1"/>
    <col min="4061" max="4061" width="1.7109375" style="1" customWidth="1"/>
    <col min="4062" max="4062" width="15.85546875" style="1" customWidth="1"/>
    <col min="4063" max="4063" width="18.7109375" style="1" customWidth="1"/>
    <col min="4064" max="4064" width="17.140625" style="1" customWidth="1"/>
    <col min="4065" max="4065" width="12.7109375" style="1" customWidth="1"/>
    <col min="4066" max="4066" width="26.5703125" style="1" customWidth="1"/>
    <col min="4067" max="4068" width="9.140625" style="1"/>
    <col min="4069" max="4069" width="11.140625" style="1" customWidth="1"/>
    <col min="4070" max="4070" width="12.7109375" style="1" bestFit="1" customWidth="1"/>
    <col min="4071" max="4071" width="11.140625" style="1" customWidth="1"/>
    <col min="4072" max="4316" width="9.140625" style="1"/>
    <col min="4317" max="4317" width="1.7109375" style="1" customWidth="1"/>
    <col min="4318" max="4318" width="15.85546875" style="1" customWidth="1"/>
    <col min="4319" max="4319" width="18.7109375" style="1" customWidth="1"/>
    <col min="4320" max="4320" width="17.140625" style="1" customWidth="1"/>
    <col min="4321" max="4321" width="12.7109375" style="1" customWidth="1"/>
    <col min="4322" max="4322" width="26.5703125" style="1" customWidth="1"/>
    <col min="4323" max="4324" width="9.140625" style="1"/>
    <col min="4325" max="4325" width="11.140625" style="1" customWidth="1"/>
    <col min="4326" max="4326" width="12.7109375" style="1" bestFit="1" customWidth="1"/>
    <col min="4327" max="4327" width="11.140625" style="1" customWidth="1"/>
    <col min="4328" max="4572" width="9.140625" style="1"/>
    <col min="4573" max="4573" width="1.7109375" style="1" customWidth="1"/>
    <col min="4574" max="4574" width="15.85546875" style="1" customWidth="1"/>
    <col min="4575" max="4575" width="18.7109375" style="1" customWidth="1"/>
    <col min="4576" max="4576" width="17.140625" style="1" customWidth="1"/>
    <col min="4577" max="4577" width="12.7109375" style="1" customWidth="1"/>
    <col min="4578" max="4578" width="26.5703125" style="1" customWidth="1"/>
    <col min="4579" max="4580" width="9.140625" style="1"/>
    <col min="4581" max="4581" width="11.140625" style="1" customWidth="1"/>
    <col min="4582" max="4582" width="12.7109375" style="1" bestFit="1" customWidth="1"/>
    <col min="4583" max="4583" width="11.140625" style="1" customWidth="1"/>
    <col min="4584" max="4828" width="9.140625" style="1"/>
    <col min="4829" max="4829" width="1.7109375" style="1" customWidth="1"/>
    <col min="4830" max="4830" width="15.85546875" style="1" customWidth="1"/>
    <col min="4831" max="4831" width="18.7109375" style="1" customWidth="1"/>
    <col min="4832" max="4832" width="17.140625" style="1" customWidth="1"/>
    <col min="4833" max="4833" width="12.7109375" style="1" customWidth="1"/>
    <col min="4834" max="4834" width="26.5703125" style="1" customWidth="1"/>
    <col min="4835" max="4836" width="9.140625" style="1"/>
    <col min="4837" max="4837" width="11.140625" style="1" customWidth="1"/>
    <col min="4838" max="4838" width="12.7109375" style="1" bestFit="1" customWidth="1"/>
    <col min="4839" max="4839" width="11.140625" style="1" customWidth="1"/>
    <col min="4840" max="5084" width="9.140625" style="1"/>
    <col min="5085" max="5085" width="1.7109375" style="1" customWidth="1"/>
    <col min="5086" max="5086" width="15.85546875" style="1" customWidth="1"/>
    <col min="5087" max="5087" width="18.7109375" style="1" customWidth="1"/>
    <col min="5088" max="5088" width="17.140625" style="1" customWidth="1"/>
    <col min="5089" max="5089" width="12.7109375" style="1" customWidth="1"/>
    <col min="5090" max="5090" width="26.5703125" style="1" customWidth="1"/>
    <col min="5091" max="5092" width="9.140625" style="1"/>
    <col min="5093" max="5093" width="11.140625" style="1" customWidth="1"/>
    <col min="5094" max="5094" width="12.7109375" style="1" bestFit="1" customWidth="1"/>
    <col min="5095" max="5095" width="11.140625" style="1" customWidth="1"/>
    <col min="5096" max="5340" width="9.140625" style="1"/>
    <col min="5341" max="5341" width="1.7109375" style="1" customWidth="1"/>
    <col min="5342" max="5342" width="15.85546875" style="1" customWidth="1"/>
    <col min="5343" max="5343" width="18.7109375" style="1" customWidth="1"/>
    <col min="5344" max="5344" width="17.140625" style="1" customWidth="1"/>
    <col min="5345" max="5345" width="12.7109375" style="1" customWidth="1"/>
    <col min="5346" max="5346" width="26.5703125" style="1" customWidth="1"/>
    <col min="5347" max="5348" width="9.140625" style="1"/>
    <col min="5349" max="5349" width="11.140625" style="1" customWidth="1"/>
    <col min="5350" max="5350" width="12.7109375" style="1" bestFit="1" customWidth="1"/>
    <col min="5351" max="5351" width="11.140625" style="1" customWidth="1"/>
    <col min="5352" max="5596" width="9.140625" style="1"/>
    <col min="5597" max="5597" width="1.7109375" style="1" customWidth="1"/>
    <col min="5598" max="5598" width="15.85546875" style="1" customWidth="1"/>
    <col min="5599" max="5599" width="18.7109375" style="1" customWidth="1"/>
    <col min="5600" max="5600" width="17.140625" style="1" customWidth="1"/>
    <col min="5601" max="5601" width="12.7109375" style="1" customWidth="1"/>
    <col min="5602" max="5602" width="26.5703125" style="1" customWidth="1"/>
    <col min="5603" max="5604" width="9.140625" style="1"/>
    <col min="5605" max="5605" width="11.140625" style="1" customWidth="1"/>
    <col min="5606" max="5606" width="12.7109375" style="1" bestFit="1" customWidth="1"/>
    <col min="5607" max="5607" width="11.140625" style="1" customWidth="1"/>
    <col min="5608" max="5852" width="9.140625" style="1"/>
    <col min="5853" max="5853" width="1.7109375" style="1" customWidth="1"/>
    <col min="5854" max="5854" width="15.85546875" style="1" customWidth="1"/>
    <col min="5855" max="5855" width="18.7109375" style="1" customWidth="1"/>
    <col min="5856" max="5856" width="17.140625" style="1" customWidth="1"/>
    <col min="5857" max="5857" width="12.7109375" style="1" customWidth="1"/>
    <col min="5858" max="5858" width="26.5703125" style="1" customWidth="1"/>
    <col min="5859" max="5860" width="9.140625" style="1"/>
    <col min="5861" max="5861" width="11.140625" style="1" customWidth="1"/>
    <col min="5862" max="5862" width="12.7109375" style="1" bestFit="1" customWidth="1"/>
    <col min="5863" max="5863" width="11.140625" style="1" customWidth="1"/>
    <col min="5864" max="6108" width="9.140625" style="1"/>
    <col min="6109" max="6109" width="1.7109375" style="1" customWidth="1"/>
    <col min="6110" max="6110" width="15.85546875" style="1" customWidth="1"/>
    <col min="6111" max="6111" width="18.7109375" style="1" customWidth="1"/>
    <col min="6112" max="6112" width="17.140625" style="1" customWidth="1"/>
    <col min="6113" max="6113" width="12.7109375" style="1" customWidth="1"/>
    <col min="6114" max="6114" width="26.5703125" style="1" customWidth="1"/>
    <col min="6115" max="6116" width="9.140625" style="1"/>
    <col min="6117" max="6117" width="11.140625" style="1" customWidth="1"/>
    <col min="6118" max="6118" width="12.7109375" style="1" bestFit="1" customWidth="1"/>
    <col min="6119" max="6119" width="11.140625" style="1" customWidth="1"/>
    <col min="6120" max="6364" width="9.140625" style="1"/>
    <col min="6365" max="6365" width="1.7109375" style="1" customWidth="1"/>
    <col min="6366" max="6366" width="15.85546875" style="1" customWidth="1"/>
    <col min="6367" max="6367" width="18.7109375" style="1" customWidth="1"/>
    <col min="6368" max="6368" width="17.140625" style="1" customWidth="1"/>
    <col min="6369" max="6369" width="12.7109375" style="1" customWidth="1"/>
    <col min="6370" max="6370" width="26.5703125" style="1" customWidth="1"/>
    <col min="6371" max="6372" width="9.140625" style="1"/>
    <col min="6373" max="6373" width="11.140625" style="1" customWidth="1"/>
    <col min="6374" max="6374" width="12.7109375" style="1" bestFit="1" customWidth="1"/>
    <col min="6375" max="6375" width="11.140625" style="1" customWidth="1"/>
    <col min="6376" max="6620" width="9.140625" style="1"/>
    <col min="6621" max="6621" width="1.7109375" style="1" customWidth="1"/>
    <col min="6622" max="6622" width="15.85546875" style="1" customWidth="1"/>
    <col min="6623" max="6623" width="18.7109375" style="1" customWidth="1"/>
    <col min="6624" max="6624" width="17.140625" style="1" customWidth="1"/>
    <col min="6625" max="6625" width="12.7109375" style="1" customWidth="1"/>
    <col min="6626" max="6626" width="26.5703125" style="1" customWidth="1"/>
    <col min="6627" max="6628" width="9.140625" style="1"/>
    <col min="6629" max="6629" width="11.140625" style="1" customWidth="1"/>
    <col min="6630" max="6630" width="12.7109375" style="1" bestFit="1" customWidth="1"/>
    <col min="6631" max="6631" width="11.140625" style="1" customWidth="1"/>
    <col min="6632" max="6876" width="9.140625" style="1"/>
    <col min="6877" max="6877" width="1.7109375" style="1" customWidth="1"/>
    <col min="6878" max="6878" width="15.85546875" style="1" customWidth="1"/>
    <col min="6879" max="6879" width="18.7109375" style="1" customWidth="1"/>
    <col min="6880" max="6880" width="17.140625" style="1" customWidth="1"/>
    <col min="6881" max="6881" width="12.7109375" style="1" customWidth="1"/>
    <col min="6882" max="6882" width="26.5703125" style="1" customWidth="1"/>
    <col min="6883" max="6884" width="9.140625" style="1"/>
    <col min="6885" max="6885" width="11.140625" style="1" customWidth="1"/>
    <col min="6886" max="6886" width="12.7109375" style="1" bestFit="1" customWidth="1"/>
    <col min="6887" max="6887" width="11.140625" style="1" customWidth="1"/>
    <col min="6888" max="7132" width="9.140625" style="1"/>
    <col min="7133" max="7133" width="1.7109375" style="1" customWidth="1"/>
    <col min="7134" max="7134" width="15.85546875" style="1" customWidth="1"/>
    <col min="7135" max="7135" width="18.7109375" style="1" customWidth="1"/>
    <col min="7136" max="7136" width="17.140625" style="1" customWidth="1"/>
    <col min="7137" max="7137" width="12.7109375" style="1" customWidth="1"/>
    <col min="7138" max="7138" width="26.5703125" style="1" customWidth="1"/>
    <col min="7139" max="7140" width="9.140625" style="1"/>
    <col min="7141" max="7141" width="11.140625" style="1" customWidth="1"/>
    <col min="7142" max="7142" width="12.7109375" style="1" bestFit="1" customWidth="1"/>
    <col min="7143" max="7143" width="11.140625" style="1" customWidth="1"/>
    <col min="7144" max="7388" width="9.140625" style="1"/>
    <col min="7389" max="7389" width="1.7109375" style="1" customWidth="1"/>
    <col min="7390" max="7390" width="15.85546875" style="1" customWidth="1"/>
    <col min="7391" max="7391" width="18.7109375" style="1" customWidth="1"/>
    <col min="7392" max="7392" width="17.140625" style="1" customWidth="1"/>
    <col min="7393" max="7393" width="12.7109375" style="1" customWidth="1"/>
    <col min="7394" max="7394" width="26.5703125" style="1" customWidth="1"/>
    <col min="7395" max="7396" width="9.140625" style="1"/>
    <col min="7397" max="7397" width="11.140625" style="1" customWidth="1"/>
    <col min="7398" max="7398" width="12.7109375" style="1" bestFit="1" customWidth="1"/>
    <col min="7399" max="7399" width="11.140625" style="1" customWidth="1"/>
    <col min="7400" max="7644" width="9.140625" style="1"/>
    <col min="7645" max="7645" width="1.7109375" style="1" customWidth="1"/>
    <col min="7646" max="7646" width="15.85546875" style="1" customWidth="1"/>
    <col min="7647" max="7647" width="18.7109375" style="1" customWidth="1"/>
    <col min="7648" max="7648" width="17.140625" style="1" customWidth="1"/>
    <col min="7649" max="7649" width="12.7109375" style="1" customWidth="1"/>
    <col min="7650" max="7650" width="26.5703125" style="1" customWidth="1"/>
    <col min="7651" max="7652" width="9.140625" style="1"/>
    <col min="7653" max="7653" width="11.140625" style="1" customWidth="1"/>
    <col min="7654" max="7654" width="12.7109375" style="1" bestFit="1" customWidth="1"/>
    <col min="7655" max="7655" width="11.140625" style="1" customWidth="1"/>
    <col min="7656" max="7900" width="9.140625" style="1"/>
    <col min="7901" max="7901" width="1.7109375" style="1" customWidth="1"/>
    <col min="7902" max="7902" width="15.85546875" style="1" customWidth="1"/>
    <col min="7903" max="7903" width="18.7109375" style="1" customWidth="1"/>
    <col min="7904" max="7904" width="17.140625" style="1" customWidth="1"/>
    <col min="7905" max="7905" width="12.7109375" style="1" customWidth="1"/>
    <col min="7906" max="7906" width="26.5703125" style="1" customWidth="1"/>
    <col min="7907" max="7908" width="9.140625" style="1"/>
    <col min="7909" max="7909" width="11.140625" style="1" customWidth="1"/>
    <col min="7910" max="7910" width="12.7109375" style="1" bestFit="1" customWidth="1"/>
    <col min="7911" max="7911" width="11.140625" style="1" customWidth="1"/>
    <col min="7912" max="8156" width="9.140625" style="1"/>
    <col min="8157" max="8157" width="1.7109375" style="1" customWidth="1"/>
    <col min="8158" max="8158" width="15.85546875" style="1" customWidth="1"/>
    <col min="8159" max="8159" width="18.7109375" style="1" customWidth="1"/>
    <col min="8160" max="8160" width="17.140625" style="1" customWidth="1"/>
    <col min="8161" max="8161" width="12.7109375" style="1" customWidth="1"/>
    <col min="8162" max="8162" width="26.5703125" style="1" customWidth="1"/>
    <col min="8163" max="8164" width="9.140625" style="1"/>
    <col min="8165" max="8165" width="11.140625" style="1" customWidth="1"/>
    <col min="8166" max="8166" width="12.7109375" style="1" bestFit="1" customWidth="1"/>
    <col min="8167" max="8167" width="11.140625" style="1" customWidth="1"/>
    <col min="8168" max="8412" width="9.140625" style="1"/>
    <col min="8413" max="8413" width="1.7109375" style="1" customWidth="1"/>
    <col min="8414" max="8414" width="15.85546875" style="1" customWidth="1"/>
    <col min="8415" max="8415" width="18.7109375" style="1" customWidth="1"/>
    <col min="8416" max="8416" width="17.140625" style="1" customWidth="1"/>
    <col min="8417" max="8417" width="12.7109375" style="1" customWidth="1"/>
    <col min="8418" max="8418" width="26.5703125" style="1" customWidth="1"/>
    <col min="8419" max="8420" width="9.140625" style="1"/>
    <col min="8421" max="8421" width="11.140625" style="1" customWidth="1"/>
    <col min="8422" max="8422" width="12.7109375" style="1" bestFit="1" customWidth="1"/>
    <col min="8423" max="8423" width="11.140625" style="1" customWidth="1"/>
    <col min="8424" max="8668" width="9.140625" style="1"/>
    <col min="8669" max="8669" width="1.7109375" style="1" customWidth="1"/>
    <col min="8670" max="8670" width="15.85546875" style="1" customWidth="1"/>
    <col min="8671" max="8671" width="18.7109375" style="1" customWidth="1"/>
    <col min="8672" max="8672" width="17.140625" style="1" customWidth="1"/>
    <col min="8673" max="8673" width="12.7109375" style="1" customWidth="1"/>
    <col min="8674" max="8674" width="26.5703125" style="1" customWidth="1"/>
    <col min="8675" max="8676" width="9.140625" style="1"/>
    <col min="8677" max="8677" width="11.140625" style="1" customWidth="1"/>
    <col min="8678" max="8678" width="12.7109375" style="1" bestFit="1" customWidth="1"/>
    <col min="8679" max="8679" width="11.140625" style="1" customWidth="1"/>
    <col min="8680" max="8924" width="9.140625" style="1"/>
    <col min="8925" max="8925" width="1.7109375" style="1" customWidth="1"/>
    <col min="8926" max="8926" width="15.85546875" style="1" customWidth="1"/>
    <col min="8927" max="8927" width="18.7109375" style="1" customWidth="1"/>
    <col min="8928" max="8928" width="17.140625" style="1" customWidth="1"/>
    <col min="8929" max="8929" width="12.7109375" style="1" customWidth="1"/>
    <col min="8930" max="8930" width="26.5703125" style="1" customWidth="1"/>
    <col min="8931" max="8932" width="9.140625" style="1"/>
    <col min="8933" max="8933" width="11.140625" style="1" customWidth="1"/>
    <col min="8934" max="8934" width="12.7109375" style="1" bestFit="1" customWidth="1"/>
    <col min="8935" max="8935" width="11.140625" style="1" customWidth="1"/>
    <col min="8936" max="9180" width="9.140625" style="1"/>
    <col min="9181" max="9181" width="1.7109375" style="1" customWidth="1"/>
    <col min="9182" max="9182" width="15.85546875" style="1" customWidth="1"/>
    <col min="9183" max="9183" width="18.7109375" style="1" customWidth="1"/>
    <col min="9184" max="9184" width="17.140625" style="1" customWidth="1"/>
    <col min="9185" max="9185" width="12.7109375" style="1" customWidth="1"/>
    <col min="9186" max="9186" width="26.5703125" style="1" customWidth="1"/>
    <col min="9187" max="9188" width="9.140625" style="1"/>
    <col min="9189" max="9189" width="11.140625" style="1" customWidth="1"/>
    <col min="9190" max="9190" width="12.7109375" style="1" bestFit="1" customWidth="1"/>
    <col min="9191" max="9191" width="11.140625" style="1" customWidth="1"/>
    <col min="9192" max="9436" width="9.140625" style="1"/>
    <col min="9437" max="9437" width="1.7109375" style="1" customWidth="1"/>
    <col min="9438" max="9438" width="15.85546875" style="1" customWidth="1"/>
    <col min="9439" max="9439" width="18.7109375" style="1" customWidth="1"/>
    <col min="9440" max="9440" width="17.140625" style="1" customWidth="1"/>
    <col min="9441" max="9441" width="12.7109375" style="1" customWidth="1"/>
    <col min="9442" max="9442" width="26.5703125" style="1" customWidth="1"/>
    <col min="9443" max="9444" width="9.140625" style="1"/>
    <col min="9445" max="9445" width="11.140625" style="1" customWidth="1"/>
    <col min="9446" max="9446" width="12.7109375" style="1" bestFit="1" customWidth="1"/>
    <col min="9447" max="9447" width="11.140625" style="1" customWidth="1"/>
    <col min="9448" max="9692" width="9.140625" style="1"/>
    <col min="9693" max="9693" width="1.7109375" style="1" customWidth="1"/>
    <col min="9694" max="9694" width="15.85546875" style="1" customWidth="1"/>
    <col min="9695" max="9695" width="18.7109375" style="1" customWidth="1"/>
    <col min="9696" max="9696" width="17.140625" style="1" customWidth="1"/>
    <col min="9697" max="9697" width="12.7109375" style="1" customWidth="1"/>
    <col min="9698" max="9698" width="26.5703125" style="1" customWidth="1"/>
    <col min="9699" max="9700" width="9.140625" style="1"/>
    <col min="9701" max="9701" width="11.140625" style="1" customWidth="1"/>
    <col min="9702" max="9702" width="12.7109375" style="1" bestFit="1" customWidth="1"/>
    <col min="9703" max="9703" width="11.140625" style="1" customWidth="1"/>
    <col min="9704" max="9948" width="9.140625" style="1"/>
    <col min="9949" max="9949" width="1.7109375" style="1" customWidth="1"/>
    <col min="9950" max="9950" width="15.85546875" style="1" customWidth="1"/>
    <col min="9951" max="9951" width="18.7109375" style="1" customWidth="1"/>
    <col min="9952" max="9952" width="17.140625" style="1" customWidth="1"/>
    <col min="9953" max="9953" width="12.7109375" style="1" customWidth="1"/>
    <col min="9954" max="9954" width="26.5703125" style="1" customWidth="1"/>
    <col min="9955" max="9956" width="9.140625" style="1"/>
    <col min="9957" max="9957" width="11.140625" style="1" customWidth="1"/>
    <col min="9958" max="9958" width="12.7109375" style="1" bestFit="1" customWidth="1"/>
    <col min="9959" max="9959" width="11.140625" style="1" customWidth="1"/>
    <col min="9960" max="10204" width="9.140625" style="1"/>
    <col min="10205" max="10205" width="1.7109375" style="1" customWidth="1"/>
    <col min="10206" max="10206" width="15.85546875" style="1" customWidth="1"/>
    <col min="10207" max="10207" width="18.7109375" style="1" customWidth="1"/>
    <col min="10208" max="10208" width="17.140625" style="1" customWidth="1"/>
    <col min="10209" max="10209" width="12.7109375" style="1" customWidth="1"/>
    <col min="10210" max="10210" width="26.5703125" style="1" customWidth="1"/>
    <col min="10211" max="10212" width="9.140625" style="1"/>
    <col min="10213" max="10213" width="11.140625" style="1" customWidth="1"/>
    <col min="10214" max="10214" width="12.7109375" style="1" bestFit="1" customWidth="1"/>
    <col min="10215" max="10215" width="11.140625" style="1" customWidth="1"/>
    <col min="10216" max="10460" width="9.140625" style="1"/>
    <col min="10461" max="10461" width="1.7109375" style="1" customWidth="1"/>
    <col min="10462" max="10462" width="15.85546875" style="1" customWidth="1"/>
    <col min="10463" max="10463" width="18.7109375" style="1" customWidth="1"/>
    <col min="10464" max="10464" width="17.140625" style="1" customWidth="1"/>
    <col min="10465" max="10465" width="12.7109375" style="1" customWidth="1"/>
    <col min="10466" max="10466" width="26.5703125" style="1" customWidth="1"/>
    <col min="10467" max="10468" width="9.140625" style="1"/>
    <col min="10469" max="10469" width="11.140625" style="1" customWidth="1"/>
    <col min="10470" max="10470" width="12.7109375" style="1" bestFit="1" customWidth="1"/>
    <col min="10471" max="10471" width="11.140625" style="1" customWidth="1"/>
    <col min="10472" max="10716" width="9.140625" style="1"/>
    <col min="10717" max="10717" width="1.7109375" style="1" customWidth="1"/>
    <col min="10718" max="10718" width="15.85546875" style="1" customWidth="1"/>
    <col min="10719" max="10719" width="18.7109375" style="1" customWidth="1"/>
    <col min="10720" max="10720" width="17.140625" style="1" customWidth="1"/>
    <col min="10721" max="10721" width="12.7109375" style="1" customWidth="1"/>
    <col min="10722" max="10722" width="26.5703125" style="1" customWidth="1"/>
    <col min="10723" max="10724" width="9.140625" style="1"/>
    <col min="10725" max="10725" width="11.140625" style="1" customWidth="1"/>
    <col min="10726" max="10726" width="12.7109375" style="1" bestFit="1" customWidth="1"/>
    <col min="10727" max="10727" width="11.140625" style="1" customWidth="1"/>
    <col min="10728" max="10972" width="9.140625" style="1"/>
    <col min="10973" max="10973" width="1.7109375" style="1" customWidth="1"/>
    <col min="10974" max="10974" width="15.85546875" style="1" customWidth="1"/>
    <col min="10975" max="10975" width="18.7109375" style="1" customWidth="1"/>
    <col min="10976" max="10976" width="17.140625" style="1" customWidth="1"/>
    <col min="10977" max="10977" width="12.7109375" style="1" customWidth="1"/>
    <col min="10978" max="10978" width="26.5703125" style="1" customWidth="1"/>
    <col min="10979" max="10980" width="9.140625" style="1"/>
    <col min="10981" max="10981" width="11.140625" style="1" customWidth="1"/>
    <col min="10982" max="10982" width="12.7109375" style="1" bestFit="1" customWidth="1"/>
    <col min="10983" max="10983" width="11.140625" style="1" customWidth="1"/>
    <col min="10984" max="11228" width="9.140625" style="1"/>
    <col min="11229" max="11229" width="1.7109375" style="1" customWidth="1"/>
    <col min="11230" max="11230" width="15.85546875" style="1" customWidth="1"/>
    <col min="11231" max="11231" width="18.7109375" style="1" customWidth="1"/>
    <col min="11232" max="11232" width="17.140625" style="1" customWidth="1"/>
    <col min="11233" max="11233" width="12.7109375" style="1" customWidth="1"/>
    <col min="11234" max="11234" width="26.5703125" style="1" customWidth="1"/>
    <col min="11235" max="11236" width="9.140625" style="1"/>
    <col min="11237" max="11237" width="11.140625" style="1" customWidth="1"/>
    <col min="11238" max="11238" width="12.7109375" style="1" bestFit="1" customWidth="1"/>
    <col min="11239" max="11239" width="11.140625" style="1" customWidth="1"/>
    <col min="11240" max="11484" width="9.140625" style="1"/>
    <col min="11485" max="11485" width="1.7109375" style="1" customWidth="1"/>
    <col min="11486" max="11486" width="15.85546875" style="1" customWidth="1"/>
    <col min="11487" max="11487" width="18.7109375" style="1" customWidth="1"/>
    <col min="11488" max="11488" width="17.140625" style="1" customWidth="1"/>
    <col min="11489" max="11489" width="12.7109375" style="1" customWidth="1"/>
    <col min="11490" max="11490" width="26.5703125" style="1" customWidth="1"/>
    <col min="11491" max="11492" width="9.140625" style="1"/>
    <col min="11493" max="11493" width="11.140625" style="1" customWidth="1"/>
    <col min="11494" max="11494" width="12.7109375" style="1" bestFit="1" customWidth="1"/>
    <col min="11495" max="11495" width="11.140625" style="1" customWidth="1"/>
    <col min="11496" max="11740" width="9.140625" style="1"/>
    <col min="11741" max="11741" width="1.7109375" style="1" customWidth="1"/>
    <col min="11742" max="11742" width="15.85546875" style="1" customWidth="1"/>
    <col min="11743" max="11743" width="18.7109375" style="1" customWidth="1"/>
    <col min="11744" max="11744" width="17.140625" style="1" customWidth="1"/>
    <col min="11745" max="11745" width="12.7109375" style="1" customWidth="1"/>
    <col min="11746" max="11746" width="26.5703125" style="1" customWidth="1"/>
    <col min="11747" max="11748" width="9.140625" style="1"/>
    <col min="11749" max="11749" width="11.140625" style="1" customWidth="1"/>
    <col min="11750" max="11750" width="12.7109375" style="1" bestFit="1" customWidth="1"/>
    <col min="11751" max="11751" width="11.140625" style="1" customWidth="1"/>
    <col min="11752" max="11996" width="9.140625" style="1"/>
    <col min="11997" max="11997" width="1.7109375" style="1" customWidth="1"/>
    <col min="11998" max="11998" width="15.85546875" style="1" customWidth="1"/>
    <col min="11999" max="11999" width="18.7109375" style="1" customWidth="1"/>
    <col min="12000" max="12000" width="17.140625" style="1" customWidth="1"/>
    <col min="12001" max="12001" width="12.7109375" style="1" customWidth="1"/>
    <col min="12002" max="12002" width="26.5703125" style="1" customWidth="1"/>
    <col min="12003" max="12004" width="9.140625" style="1"/>
    <col min="12005" max="12005" width="11.140625" style="1" customWidth="1"/>
    <col min="12006" max="12006" width="12.7109375" style="1" bestFit="1" customWidth="1"/>
    <col min="12007" max="12007" width="11.140625" style="1" customWidth="1"/>
    <col min="12008" max="12252" width="9.140625" style="1"/>
    <col min="12253" max="12253" width="1.7109375" style="1" customWidth="1"/>
    <col min="12254" max="12254" width="15.85546875" style="1" customWidth="1"/>
    <col min="12255" max="12255" width="18.7109375" style="1" customWidth="1"/>
    <col min="12256" max="12256" width="17.140625" style="1" customWidth="1"/>
    <col min="12257" max="12257" width="12.7109375" style="1" customWidth="1"/>
    <col min="12258" max="12258" width="26.5703125" style="1" customWidth="1"/>
    <col min="12259" max="12260" width="9.140625" style="1"/>
    <col min="12261" max="12261" width="11.140625" style="1" customWidth="1"/>
    <col min="12262" max="12262" width="12.7109375" style="1" bestFit="1" customWidth="1"/>
    <col min="12263" max="12263" width="11.140625" style="1" customWidth="1"/>
    <col min="12264" max="12508" width="9.140625" style="1"/>
    <col min="12509" max="12509" width="1.7109375" style="1" customWidth="1"/>
    <col min="12510" max="12510" width="15.85546875" style="1" customWidth="1"/>
    <col min="12511" max="12511" width="18.7109375" style="1" customWidth="1"/>
    <col min="12512" max="12512" width="17.140625" style="1" customWidth="1"/>
    <col min="12513" max="12513" width="12.7109375" style="1" customWidth="1"/>
    <col min="12514" max="12514" width="26.5703125" style="1" customWidth="1"/>
    <col min="12515" max="12516" width="9.140625" style="1"/>
    <col min="12517" max="12517" width="11.140625" style="1" customWidth="1"/>
    <col min="12518" max="12518" width="12.7109375" style="1" bestFit="1" customWidth="1"/>
    <col min="12519" max="12519" width="11.140625" style="1" customWidth="1"/>
    <col min="12520" max="12764" width="9.140625" style="1"/>
    <col min="12765" max="12765" width="1.7109375" style="1" customWidth="1"/>
    <col min="12766" max="12766" width="15.85546875" style="1" customWidth="1"/>
    <col min="12767" max="12767" width="18.7109375" style="1" customWidth="1"/>
    <col min="12768" max="12768" width="17.140625" style="1" customWidth="1"/>
    <col min="12769" max="12769" width="12.7109375" style="1" customWidth="1"/>
    <col min="12770" max="12770" width="26.5703125" style="1" customWidth="1"/>
    <col min="12771" max="12772" width="9.140625" style="1"/>
    <col min="12773" max="12773" width="11.140625" style="1" customWidth="1"/>
    <col min="12774" max="12774" width="12.7109375" style="1" bestFit="1" customWidth="1"/>
    <col min="12775" max="12775" width="11.140625" style="1" customWidth="1"/>
    <col min="12776" max="13020" width="9.140625" style="1"/>
    <col min="13021" max="13021" width="1.7109375" style="1" customWidth="1"/>
    <col min="13022" max="13022" width="15.85546875" style="1" customWidth="1"/>
    <col min="13023" max="13023" width="18.7109375" style="1" customWidth="1"/>
    <col min="13024" max="13024" width="17.140625" style="1" customWidth="1"/>
    <col min="13025" max="13025" width="12.7109375" style="1" customWidth="1"/>
    <col min="13026" max="13026" width="26.5703125" style="1" customWidth="1"/>
    <col min="13027" max="13028" width="9.140625" style="1"/>
    <col min="13029" max="13029" width="11.140625" style="1" customWidth="1"/>
    <col min="13030" max="13030" width="12.7109375" style="1" bestFit="1" customWidth="1"/>
    <col min="13031" max="13031" width="11.140625" style="1" customWidth="1"/>
    <col min="13032" max="13276" width="9.140625" style="1"/>
    <col min="13277" max="13277" width="1.7109375" style="1" customWidth="1"/>
    <col min="13278" max="13278" width="15.85546875" style="1" customWidth="1"/>
    <col min="13279" max="13279" width="18.7109375" style="1" customWidth="1"/>
    <col min="13280" max="13280" width="17.140625" style="1" customWidth="1"/>
    <col min="13281" max="13281" width="12.7109375" style="1" customWidth="1"/>
    <col min="13282" max="13282" width="26.5703125" style="1" customWidth="1"/>
    <col min="13283" max="13284" width="9.140625" style="1"/>
    <col min="13285" max="13285" width="11.140625" style="1" customWidth="1"/>
    <col min="13286" max="13286" width="12.7109375" style="1" bestFit="1" customWidth="1"/>
    <col min="13287" max="13287" width="11.140625" style="1" customWidth="1"/>
    <col min="13288" max="13532" width="9.140625" style="1"/>
    <col min="13533" max="13533" width="1.7109375" style="1" customWidth="1"/>
    <col min="13534" max="13534" width="15.85546875" style="1" customWidth="1"/>
    <col min="13535" max="13535" width="18.7109375" style="1" customWidth="1"/>
    <col min="13536" max="13536" width="17.140625" style="1" customWidth="1"/>
    <col min="13537" max="13537" width="12.7109375" style="1" customWidth="1"/>
    <col min="13538" max="13538" width="26.5703125" style="1" customWidth="1"/>
    <col min="13539" max="13540" width="9.140625" style="1"/>
    <col min="13541" max="13541" width="11.140625" style="1" customWidth="1"/>
    <col min="13542" max="13542" width="12.7109375" style="1" bestFit="1" customWidth="1"/>
    <col min="13543" max="13543" width="11.140625" style="1" customWidth="1"/>
    <col min="13544" max="13788" width="9.140625" style="1"/>
    <col min="13789" max="13789" width="1.7109375" style="1" customWidth="1"/>
    <col min="13790" max="13790" width="15.85546875" style="1" customWidth="1"/>
    <col min="13791" max="13791" width="18.7109375" style="1" customWidth="1"/>
    <col min="13792" max="13792" width="17.140625" style="1" customWidth="1"/>
    <col min="13793" max="13793" width="12.7109375" style="1" customWidth="1"/>
    <col min="13794" max="13794" width="26.5703125" style="1" customWidth="1"/>
    <col min="13795" max="13796" width="9.140625" style="1"/>
    <col min="13797" max="13797" width="11.140625" style="1" customWidth="1"/>
    <col min="13798" max="13798" width="12.7109375" style="1" bestFit="1" customWidth="1"/>
    <col min="13799" max="13799" width="11.140625" style="1" customWidth="1"/>
    <col min="13800" max="14044" width="9.140625" style="1"/>
    <col min="14045" max="14045" width="1.7109375" style="1" customWidth="1"/>
    <col min="14046" max="14046" width="15.85546875" style="1" customWidth="1"/>
    <col min="14047" max="14047" width="18.7109375" style="1" customWidth="1"/>
    <col min="14048" max="14048" width="17.140625" style="1" customWidth="1"/>
    <col min="14049" max="14049" width="12.7109375" style="1" customWidth="1"/>
    <col min="14050" max="14050" width="26.5703125" style="1" customWidth="1"/>
    <col min="14051" max="14052" width="9.140625" style="1"/>
    <col min="14053" max="14053" width="11.140625" style="1" customWidth="1"/>
    <col min="14054" max="14054" width="12.7109375" style="1" bestFit="1" customWidth="1"/>
    <col min="14055" max="14055" width="11.140625" style="1" customWidth="1"/>
    <col min="14056" max="14300" width="9.140625" style="1"/>
    <col min="14301" max="14301" width="1.7109375" style="1" customWidth="1"/>
    <col min="14302" max="14302" width="15.85546875" style="1" customWidth="1"/>
    <col min="14303" max="14303" width="18.7109375" style="1" customWidth="1"/>
    <col min="14304" max="14304" width="17.140625" style="1" customWidth="1"/>
    <col min="14305" max="14305" width="12.7109375" style="1" customWidth="1"/>
    <col min="14306" max="14306" width="26.5703125" style="1" customWidth="1"/>
    <col min="14307" max="14308" width="9.140625" style="1"/>
    <col min="14309" max="14309" width="11.140625" style="1" customWidth="1"/>
    <col min="14310" max="14310" width="12.7109375" style="1" bestFit="1" customWidth="1"/>
    <col min="14311" max="14311" width="11.140625" style="1" customWidth="1"/>
    <col min="14312" max="14556" width="9.140625" style="1"/>
    <col min="14557" max="14557" width="1.7109375" style="1" customWidth="1"/>
    <col min="14558" max="14558" width="15.85546875" style="1" customWidth="1"/>
    <col min="14559" max="14559" width="18.7109375" style="1" customWidth="1"/>
    <col min="14560" max="14560" width="17.140625" style="1" customWidth="1"/>
    <col min="14561" max="14561" width="12.7109375" style="1" customWidth="1"/>
    <col min="14562" max="14562" width="26.5703125" style="1" customWidth="1"/>
    <col min="14563" max="14564" width="9.140625" style="1"/>
    <col min="14565" max="14565" width="11.140625" style="1" customWidth="1"/>
    <col min="14566" max="14566" width="12.7109375" style="1" bestFit="1" customWidth="1"/>
    <col min="14567" max="14567" width="11.140625" style="1" customWidth="1"/>
    <col min="14568" max="14812" width="9.140625" style="1"/>
    <col min="14813" max="14813" width="1.7109375" style="1" customWidth="1"/>
    <col min="14814" max="14814" width="15.85546875" style="1" customWidth="1"/>
    <col min="14815" max="14815" width="18.7109375" style="1" customWidth="1"/>
    <col min="14816" max="14816" width="17.140625" style="1" customWidth="1"/>
    <col min="14817" max="14817" width="12.7109375" style="1" customWidth="1"/>
    <col min="14818" max="14818" width="26.5703125" style="1" customWidth="1"/>
    <col min="14819" max="14820" width="9.140625" style="1"/>
    <col min="14821" max="14821" width="11.140625" style="1" customWidth="1"/>
    <col min="14822" max="14822" width="12.7109375" style="1" bestFit="1" customWidth="1"/>
    <col min="14823" max="14823" width="11.140625" style="1" customWidth="1"/>
    <col min="14824" max="15068" width="9.140625" style="1"/>
    <col min="15069" max="15069" width="1.7109375" style="1" customWidth="1"/>
    <col min="15070" max="15070" width="15.85546875" style="1" customWidth="1"/>
    <col min="15071" max="15071" width="18.7109375" style="1" customWidth="1"/>
    <col min="15072" max="15072" width="17.140625" style="1" customWidth="1"/>
    <col min="15073" max="15073" width="12.7109375" style="1" customWidth="1"/>
    <col min="15074" max="15074" width="26.5703125" style="1" customWidth="1"/>
    <col min="15075" max="15076" width="9.140625" style="1"/>
    <col min="15077" max="15077" width="11.140625" style="1" customWidth="1"/>
    <col min="15078" max="15078" width="12.7109375" style="1" bestFit="1" customWidth="1"/>
    <col min="15079" max="15079" width="11.140625" style="1" customWidth="1"/>
    <col min="15080" max="15324" width="9.140625" style="1"/>
    <col min="15325" max="15325" width="1.7109375" style="1" customWidth="1"/>
    <col min="15326" max="15326" width="15.85546875" style="1" customWidth="1"/>
    <col min="15327" max="15327" width="18.7109375" style="1" customWidth="1"/>
    <col min="15328" max="15328" width="17.140625" style="1" customWidth="1"/>
    <col min="15329" max="15329" width="12.7109375" style="1" customWidth="1"/>
    <col min="15330" max="15330" width="26.5703125" style="1" customWidth="1"/>
    <col min="15331" max="15332" width="9.140625" style="1"/>
    <col min="15333" max="15333" width="11.140625" style="1" customWidth="1"/>
    <col min="15334" max="15334" width="12.7109375" style="1" bestFit="1" customWidth="1"/>
    <col min="15335" max="15335" width="11.140625" style="1" customWidth="1"/>
    <col min="15336" max="15580" width="9.140625" style="1"/>
    <col min="15581" max="15581" width="1.7109375" style="1" customWidth="1"/>
    <col min="15582" max="15582" width="15.85546875" style="1" customWidth="1"/>
    <col min="15583" max="15583" width="18.7109375" style="1" customWidth="1"/>
    <col min="15584" max="15584" width="17.140625" style="1" customWidth="1"/>
    <col min="15585" max="15585" width="12.7109375" style="1" customWidth="1"/>
    <col min="15586" max="15586" width="26.5703125" style="1" customWidth="1"/>
    <col min="15587" max="15588" width="9.140625" style="1"/>
    <col min="15589" max="15589" width="11.140625" style="1" customWidth="1"/>
    <col min="15590" max="15590" width="12.7109375" style="1" bestFit="1" customWidth="1"/>
    <col min="15591" max="15591" width="11.140625" style="1" customWidth="1"/>
    <col min="15592" max="15836" width="9.140625" style="1"/>
    <col min="15837" max="15837" width="1.7109375" style="1" customWidth="1"/>
    <col min="15838" max="15838" width="15.85546875" style="1" customWidth="1"/>
    <col min="15839" max="15839" width="18.7109375" style="1" customWidth="1"/>
    <col min="15840" max="15840" width="17.140625" style="1" customWidth="1"/>
    <col min="15841" max="15841" width="12.7109375" style="1" customWidth="1"/>
    <col min="15842" max="15842" width="26.5703125" style="1" customWidth="1"/>
    <col min="15843" max="15844" width="9.140625" style="1"/>
    <col min="15845" max="15845" width="11.140625" style="1" customWidth="1"/>
    <col min="15846" max="15846" width="12.7109375" style="1" bestFit="1" customWidth="1"/>
    <col min="15847" max="15847" width="11.140625" style="1" customWidth="1"/>
    <col min="15848" max="16092" width="9.140625" style="1"/>
    <col min="16093" max="16093" width="1.7109375" style="1" customWidth="1"/>
    <col min="16094" max="16094" width="15.85546875" style="1" customWidth="1"/>
    <col min="16095" max="16095" width="18.7109375" style="1" customWidth="1"/>
    <col min="16096" max="16096" width="17.140625" style="1" customWidth="1"/>
    <col min="16097" max="16097" width="12.7109375" style="1" customWidth="1"/>
    <col min="16098" max="16098" width="26.5703125" style="1" customWidth="1"/>
    <col min="16099" max="16100" width="9.140625" style="1"/>
    <col min="16101" max="16101" width="11.140625" style="1" customWidth="1"/>
    <col min="16102" max="16102" width="12.7109375" style="1" bestFit="1" customWidth="1"/>
    <col min="16103" max="16103" width="11.140625" style="1" customWidth="1"/>
    <col min="16104" max="16384" width="9.140625" style="1"/>
  </cols>
  <sheetData>
    <row r="1" spans="1:6" s="4" customFormat="1" ht="23.25" customHeight="1">
      <c r="A1" s="5" t="s">
        <v>63</v>
      </c>
      <c r="B1" s="6" t="s">
        <v>0</v>
      </c>
      <c r="C1" s="6" t="s">
        <v>1</v>
      </c>
      <c r="D1" s="7" t="s">
        <v>2</v>
      </c>
      <c r="E1" s="7" t="s">
        <v>3</v>
      </c>
      <c r="F1" s="8" t="s">
        <v>61</v>
      </c>
    </row>
    <row r="2" spans="1:6" s="4" customFormat="1" ht="23.25" hidden="1" customHeight="1">
      <c r="A2" s="5" t="s">
        <v>63</v>
      </c>
      <c r="B2" s="6" t="s">
        <v>4</v>
      </c>
      <c r="C2" s="6" t="s">
        <v>5</v>
      </c>
      <c r="D2" s="7">
        <f>SUM(D58,D114,D170,D226,D282,D338,D394,D450,D506,D562,D618,D674,D730,D786,D842,D898,D954,D1010,D1066,D1122,D1178,D1234,D1290,D1346)</f>
        <v>63837</v>
      </c>
      <c r="E2" s="7">
        <f>SUM(E58,E114,E170,E226,E282,E338,E394,E450,E506,E562,E618,E674,E730,E786,E842,E898,E954,E1010,E1066,E1122,E1178,E1234,E1290,E1346)</f>
        <v>294758</v>
      </c>
      <c r="F2" s="7">
        <f>E2/D2*1000</f>
        <v>4617.353572379654</v>
      </c>
    </row>
    <row r="3" spans="1:6" s="4" customFormat="1" ht="23.25" hidden="1" customHeight="1">
      <c r="A3" s="5" t="s">
        <v>63</v>
      </c>
      <c r="B3" s="6" t="s">
        <v>4</v>
      </c>
      <c r="C3" s="6" t="s">
        <v>6</v>
      </c>
      <c r="D3" s="7">
        <f t="shared" ref="D3:E56" si="0">SUM(D59,D115,D171,D227,D283,D339,D395,D451,D507,D563,D619,D675,D731,D787,D843,D899,D955,D1011,D1067,D1123,D1179,D1235,D1291,D1347)</f>
        <v>20820</v>
      </c>
      <c r="E3" s="7">
        <f t="shared" si="0"/>
        <v>18050</v>
      </c>
      <c r="F3" s="7">
        <f t="shared" ref="F3:F50" si="1">E3/D3*1000</f>
        <v>866.95485110470702</v>
      </c>
    </row>
    <row r="4" spans="1:6" s="4" customFormat="1" ht="23.25" hidden="1" customHeight="1">
      <c r="A4" s="5" t="s">
        <v>63</v>
      </c>
      <c r="B4" s="6" t="s">
        <v>4</v>
      </c>
      <c r="C4" s="6" t="s">
        <v>7</v>
      </c>
      <c r="D4" s="7">
        <f t="shared" si="0"/>
        <v>47451</v>
      </c>
      <c r="E4" s="7">
        <f t="shared" si="0"/>
        <v>194200</v>
      </c>
      <c r="F4" s="7">
        <f t="shared" si="1"/>
        <v>4092.6429369244061</v>
      </c>
    </row>
    <row r="5" spans="1:6" s="4" customFormat="1" ht="23.25" hidden="1" customHeight="1">
      <c r="A5" s="5" t="s">
        <v>63</v>
      </c>
      <c r="B5" s="6" t="s">
        <v>4</v>
      </c>
      <c r="C5" s="6" t="s">
        <v>8</v>
      </c>
      <c r="D5" s="7">
        <f t="shared" si="0"/>
        <v>3608</v>
      </c>
      <c r="E5" s="7">
        <f t="shared" si="0"/>
        <v>2958</v>
      </c>
      <c r="F5" s="7">
        <f t="shared" si="1"/>
        <v>819.84478935698451</v>
      </c>
    </row>
    <row r="6" spans="1:6" s="4" customFormat="1" ht="23.25" hidden="1" customHeight="1">
      <c r="A6" s="5" t="s">
        <v>63</v>
      </c>
      <c r="B6" s="6" t="s">
        <v>4</v>
      </c>
      <c r="C6" s="6" t="s">
        <v>9</v>
      </c>
      <c r="D6" s="7">
        <f t="shared" si="0"/>
        <v>4409</v>
      </c>
      <c r="E6" s="7">
        <f t="shared" si="0"/>
        <v>25321.5</v>
      </c>
      <c r="F6" s="7">
        <f t="shared" si="1"/>
        <v>5743.1390337945113</v>
      </c>
    </row>
    <row r="7" spans="1:6" s="4" customFormat="1" ht="23.25" hidden="1" customHeight="1">
      <c r="A7" s="5" t="s">
        <v>63</v>
      </c>
      <c r="B7" s="6" t="s">
        <v>4</v>
      </c>
      <c r="C7" s="6" t="s">
        <v>10</v>
      </c>
      <c r="D7" s="7">
        <f t="shared" si="0"/>
        <v>100</v>
      </c>
      <c r="E7" s="7">
        <f t="shared" si="0"/>
        <v>924</v>
      </c>
      <c r="F7" s="7">
        <f t="shared" si="1"/>
        <v>9240</v>
      </c>
    </row>
    <row r="8" spans="1:6" s="4" customFormat="1" ht="23.25" hidden="1" customHeight="1">
      <c r="A8" s="5" t="s">
        <v>63</v>
      </c>
      <c r="B8" s="6" t="s">
        <v>4</v>
      </c>
      <c r="C8" s="6" t="s">
        <v>11</v>
      </c>
      <c r="D8" s="7">
        <f t="shared" si="0"/>
        <v>2054.5</v>
      </c>
      <c r="E8" s="7">
        <f t="shared" si="0"/>
        <v>5037.5</v>
      </c>
      <c r="F8" s="7">
        <f t="shared" si="1"/>
        <v>2451.9347773180825</v>
      </c>
    </row>
    <row r="9" spans="1:6" s="4" customFormat="1" ht="23.25" hidden="1" customHeight="1">
      <c r="A9" s="5" t="s">
        <v>63</v>
      </c>
      <c r="B9" s="6" t="s">
        <v>12</v>
      </c>
      <c r="C9" s="6" t="s">
        <v>13</v>
      </c>
      <c r="D9" s="7">
        <f t="shared" si="0"/>
        <v>367</v>
      </c>
      <c r="E9" s="7">
        <f t="shared" si="0"/>
        <v>628.19999999999993</v>
      </c>
      <c r="F9" s="7">
        <f t="shared" si="1"/>
        <v>1711.7166212534059</v>
      </c>
    </row>
    <row r="10" spans="1:6" s="4" customFormat="1" ht="23.25" hidden="1" customHeight="1">
      <c r="A10" s="5" t="s">
        <v>63</v>
      </c>
      <c r="B10" s="6" t="s">
        <v>12</v>
      </c>
      <c r="C10" s="6" t="s">
        <v>14</v>
      </c>
      <c r="D10" s="7">
        <f t="shared" si="0"/>
        <v>2324</v>
      </c>
      <c r="E10" s="7">
        <f t="shared" si="0"/>
        <v>1804.2</v>
      </c>
      <c r="F10" s="7">
        <f t="shared" si="1"/>
        <v>776.33390705679858</v>
      </c>
    </row>
    <row r="11" spans="1:6" s="4" customFormat="1" ht="23.25" hidden="1" customHeight="1">
      <c r="A11" s="5" t="s">
        <v>63</v>
      </c>
      <c r="B11" s="6" t="s">
        <v>12</v>
      </c>
      <c r="C11" s="6" t="s">
        <v>15</v>
      </c>
      <c r="D11" s="7">
        <f t="shared" si="0"/>
        <v>2593</v>
      </c>
      <c r="E11" s="7">
        <f t="shared" si="0"/>
        <v>6337.4430000000002</v>
      </c>
      <c r="F11" s="7">
        <f t="shared" si="1"/>
        <v>2444.0582337061319</v>
      </c>
    </row>
    <row r="12" spans="1:6" s="4" customFormat="1" ht="23.25" hidden="1" customHeight="1">
      <c r="A12" s="5" t="s">
        <v>63</v>
      </c>
      <c r="B12" s="6" t="s">
        <v>12</v>
      </c>
      <c r="C12" s="6" t="s">
        <v>16</v>
      </c>
      <c r="D12" s="7">
        <f t="shared" si="0"/>
        <v>438</v>
      </c>
      <c r="E12" s="7">
        <f t="shared" si="0"/>
        <v>739.3</v>
      </c>
      <c r="F12" s="7">
        <f t="shared" si="1"/>
        <v>1687.8995433789953</v>
      </c>
    </row>
    <row r="13" spans="1:6" s="4" customFormat="1" ht="23.25" hidden="1" customHeight="1">
      <c r="A13" s="5" t="s">
        <v>63</v>
      </c>
      <c r="B13" s="6" t="s">
        <v>12</v>
      </c>
      <c r="C13" s="6" t="s">
        <v>17</v>
      </c>
      <c r="D13" s="7">
        <f t="shared" si="0"/>
        <v>940</v>
      </c>
      <c r="E13" s="7">
        <f t="shared" si="0"/>
        <v>494</v>
      </c>
      <c r="F13" s="7">
        <f t="shared" si="1"/>
        <v>525.53191489361711</v>
      </c>
    </row>
    <row r="14" spans="1:6" s="4" customFormat="1" ht="23.25" hidden="1" customHeight="1">
      <c r="A14" s="5" t="s">
        <v>63</v>
      </c>
      <c r="B14" s="6" t="s">
        <v>12</v>
      </c>
      <c r="C14" s="6" t="s">
        <v>18</v>
      </c>
      <c r="D14" s="7">
        <f t="shared" si="0"/>
        <v>136</v>
      </c>
      <c r="E14" s="7">
        <f t="shared" si="0"/>
        <v>223.5</v>
      </c>
      <c r="F14" s="7">
        <f t="shared" si="1"/>
        <v>1643.3823529411764</v>
      </c>
    </row>
    <row r="15" spans="1:6" s="4" customFormat="1" ht="23.25" hidden="1" customHeight="1">
      <c r="A15" s="5" t="s">
        <v>63</v>
      </c>
      <c r="B15" s="6" t="s">
        <v>19</v>
      </c>
      <c r="C15" s="6" t="s">
        <v>20</v>
      </c>
      <c r="D15" s="7">
        <f t="shared" si="0"/>
        <v>1712</v>
      </c>
      <c r="E15" s="7">
        <f t="shared" si="0"/>
        <v>70281</v>
      </c>
      <c r="F15" s="7">
        <f t="shared" si="1"/>
        <v>41051.985981308411</v>
      </c>
    </row>
    <row r="16" spans="1:6" ht="23.25" hidden="1" customHeight="1">
      <c r="A16" s="5" t="s">
        <v>63</v>
      </c>
      <c r="B16" s="6" t="s">
        <v>19</v>
      </c>
      <c r="C16" s="6" t="s">
        <v>21</v>
      </c>
      <c r="D16" s="7">
        <f t="shared" si="0"/>
        <v>2815</v>
      </c>
      <c r="E16" s="7">
        <f t="shared" si="0"/>
        <v>91134</v>
      </c>
      <c r="F16" s="7">
        <f t="shared" si="1"/>
        <v>32374.422735346358</v>
      </c>
    </row>
    <row r="17" spans="1:6" ht="23.25" hidden="1" customHeight="1">
      <c r="A17" s="5" t="s">
        <v>63</v>
      </c>
      <c r="B17" s="6" t="s">
        <v>19</v>
      </c>
      <c r="C17" s="6" t="s">
        <v>22</v>
      </c>
      <c r="D17" s="7">
        <f t="shared" si="0"/>
        <v>3645</v>
      </c>
      <c r="E17" s="7">
        <f t="shared" si="0"/>
        <v>121767</v>
      </c>
      <c r="F17" s="7">
        <f t="shared" si="1"/>
        <v>33406.584362139918</v>
      </c>
    </row>
    <row r="18" spans="1:6" ht="23.25" hidden="1" customHeight="1">
      <c r="A18" s="5" t="s">
        <v>63</v>
      </c>
      <c r="B18" s="6" t="s">
        <v>19</v>
      </c>
      <c r="C18" s="6" t="s">
        <v>23</v>
      </c>
      <c r="D18" s="7">
        <f t="shared" si="0"/>
        <v>1410</v>
      </c>
      <c r="E18" s="7">
        <f t="shared" si="0"/>
        <v>42663</v>
      </c>
      <c r="F18" s="7">
        <f t="shared" si="1"/>
        <v>30257.446808510638</v>
      </c>
    </row>
    <row r="19" spans="1:6" ht="23.25" hidden="1" customHeight="1">
      <c r="A19" s="5" t="s">
        <v>63</v>
      </c>
      <c r="B19" s="6" t="s">
        <v>19</v>
      </c>
      <c r="C19" s="6" t="s">
        <v>24</v>
      </c>
      <c r="D19" s="7">
        <f t="shared" si="0"/>
        <v>582</v>
      </c>
      <c r="E19" s="7">
        <f t="shared" si="0"/>
        <v>9566</v>
      </c>
      <c r="F19" s="7">
        <f t="shared" si="1"/>
        <v>16436.426116838487</v>
      </c>
    </row>
    <row r="20" spans="1:6" ht="23.25" hidden="1" customHeight="1">
      <c r="A20" s="5" t="s">
        <v>63</v>
      </c>
      <c r="B20" s="6" t="s">
        <v>25</v>
      </c>
      <c r="C20" s="6" t="s">
        <v>26</v>
      </c>
      <c r="D20" s="7">
        <f t="shared" si="0"/>
        <v>16612.5</v>
      </c>
      <c r="E20" s="7">
        <f t="shared" si="0"/>
        <v>478881</v>
      </c>
      <c r="F20" s="7">
        <f t="shared" si="1"/>
        <v>28826.546275395034</v>
      </c>
    </row>
    <row r="21" spans="1:6" ht="23.25" hidden="1" customHeight="1">
      <c r="A21" s="5" t="s">
        <v>63</v>
      </c>
      <c r="B21" s="6" t="s">
        <v>25</v>
      </c>
      <c r="C21" s="6" t="s">
        <v>60</v>
      </c>
      <c r="D21" s="7">
        <f t="shared" si="0"/>
        <v>4893</v>
      </c>
      <c r="E21" s="7">
        <f t="shared" si="0"/>
        <v>305115</v>
      </c>
      <c r="F21" s="7">
        <f t="shared" si="1"/>
        <v>62357.449417535259</v>
      </c>
    </row>
    <row r="22" spans="1:6" ht="23.25" hidden="1" customHeight="1">
      <c r="A22" s="5" t="s">
        <v>63</v>
      </c>
      <c r="B22" s="6" t="s">
        <v>25</v>
      </c>
      <c r="C22" s="6" t="s">
        <v>27</v>
      </c>
      <c r="D22" s="7">
        <f t="shared" si="0"/>
        <v>1575</v>
      </c>
      <c r="E22" s="7">
        <f t="shared" si="0"/>
        <v>67573</v>
      </c>
      <c r="F22" s="7">
        <f t="shared" si="1"/>
        <v>42903.492063492064</v>
      </c>
    </row>
    <row r="23" spans="1:6" ht="23.25" hidden="1" customHeight="1">
      <c r="A23" s="5" t="s">
        <v>63</v>
      </c>
      <c r="B23" s="6" t="s">
        <v>25</v>
      </c>
      <c r="C23" s="6" t="s">
        <v>28</v>
      </c>
      <c r="D23" s="7">
        <f t="shared" si="0"/>
        <v>768</v>
      </c>
      <c r="E23" s="7">
        <f t="shared" si="0"/>
        <v>38187</v>
      </c>
      <c r="F23" s="7">
        <f t="shared" si="1"/>
        <v>49722.65625</v>
      </c>
    </row>
    <row r="24" spans="1:6" ht="23.25" hidden="1" customHeight="1">
      <c r="A24" s="5" t="s">
        <v>63</v>
      </c>
      <c r="B24" s="6" t="s">
        <v>25</v>
      </c>
      <c r="C24" s="6" t="s">
        <v>29</v>
      </c>
      <c r="D24" s="7">
        <f t="shared" si="0"/>
        <v>459</v>
      </c>
      <c r="E24" s="7">
        <f t="shared" si="0"/>
        <v>9121</v>
      </c>
      <c r="F24" s="7">
        <f t="shared" si="1"/>
        <v>19871.459694989106</v>
      </c>
    </row>
    <row r="25" spans="1:6" ht="23.25" hidden="1" customHeight="1">
      <c r="A25" s="5" t="s">
        <v>63</v>
      </c>
      <c r="B25" s="6" t="s">
        <v>25</v>
      </c>
      <c r="C25" s="6" t="s">
        <v>30</v>
      </c>
      <c r="D25" s="7">
        <f t="shared" si="0"/>
        <v>289</v>
      </c>
      <c r="E25" s="7">
        <f t="shared" si="0"/>
        <v>2581</v>
      </c>
      <c r="F25" s="7">
        <f t="shared" si="1"/>
        <v>8930.7958477508655</v>
      </c>
    </row>
    <row r="26" spans="1:6" ht="23.25" hidden="1" customHeight="1">
      <c r="A26" s="5" t="s">
        <v>63</v>
      </c>
      <c r="B26" s="6" t="s">
        <v>25</v>
      </c>
      <c r="C26" s="6" t="s">
        <v>31</v>
      </c>
      <c r="D26" s="7">
        <f t="shared" si="0"/>
        <v>135.10500000000002</v>
      </c>
      <c r="E26" s="7">
        <f t="shared" si="0"/>
        <v>1183.05</v>
      </c>
      <c r="F26" s="7">
        <f t="shared" si="1"/>
        <v>8756.5227045631163</v>
      </c>
    </row>
    <row r="27" spans="1:6" ht="23.25" hidden="1" customHeight="1">
      <c r="A27" s="5" t="s">
        <v>63</v>
      </c>
      <c r="B27" s="6" t="s">
        <v>25</v>
      </c>
      <c r="C27" s="6" t="s">
        <v>32</v>
      </c>
      <c r="D27" s="7">
        <f t="shared" si="0"/>
        <v>2644</v>
      </c>
      <c r="E27" s="7">
        <f t="shared" si="0"/>
        <v>88294</v>
      </c>
      <c r="F27" s="7">
        <f t="shared" si="1"/>
        <v>33394.099848714068</v>
      </c>
    </row>
    <row r="28" spans="1:6" ht="23.25" hidden="1" customHeight="1">
      <c r="A28" s="5" t="s">
        <v>63</v>
      </c>
      <c r="B28" s="6" t="s">
        <v>33</v>
      </c>
      <c r="C28" s="6" t="s">
        <v>34</v>
      </c>
      <c r="D28" s="7">
        <f t="shared" si="0"/>
        <v>31150</v>
      </c>
      <c r="E28" s="7">
        <f t="shared" si="0"/>
        <v>329381</v>
      </c>
      <c r="F28" s="7">
        <f t="shared" si="1"/>
        <v>10574.028892455859</v>
      </c>
    </row>
    <row r="29" spans="1:6" ht="23.25" hidden="1" customHeight="1">
      <c r="A29" s="5" t="s">
        <v>63</v>
      </c>
      <c r="B29" s="6" t="s">
        <v>33</v>
      </c>
      <c r="C29" s="6" t="s">
        <v>35</v>
      </c>
      <c r="D29" s="7">
        <f t="shared" si="0"/>
        <v>610</v>
      </c>
      <c r="E29" s="7">
        <f t="shared" si="0"/>
        <v>1161</v>
      </c>
      <c r="F29" s="7">
        <f t="shared" si="1"/>
        <v>1903.2786885245903</v>
      </c>
    </row>
    <row r="30" spans="1:6" ht="23.25" hidden="1" customHeight="1">
      <c r="A30" s="5" t="s">
        <v>63</v>
      </c>
      <c r="B30" s="6" t="s">
        <v>33</v>
      </c>
      <c r="C30" s="6" t="s">
        <v>36</v>
      </c>
      <c r="D30" s="7">
        <f t="shared" si="0"/>
        <v>1655</v>
      </c>
      <c r="E30" s="7">
        <f t="shared" si="0"/>
        <v>8712</v>
      </c>
      <c r="F30" s="7">
        <f t="shared" si="1"/>
        <v>5264.0483383685805</v>
      </c>
    </row>
    <row r="31" spans="1:6" ht="23.25" hidden="1" customHeight="1">
      <c r="A31" s="5" t="s">
        <v>63</v>
      </c>
      <c r="B31" s="6" t="s">
        <v>33</v>
      </c>
      <c r="C31" s="6" t="s">
        <v>37</v>
      </c>
      <c r="D31" s="7">
        <f t="shared" si="0"/>
        <v>7764</v>
      </c>
      <c r="E31" s="7">
        <f t="shared" si="0"/>
        <v>63584</v>
      </c>
      <c r="F31" s="7">
        <f t="shared" si="1"/>
        <v>8189.5929933024208</v>
      </c>
    </row>
    <row r="32" spans="1:6" ht="23.25" hidden="1" customHeight="1">
      <c r="A32" s="5" t="s">
        <v>63</v>
      </c>
      <c r="B32" s="6" t="s">
        <v>33</v>
      </c>
      <c r="C32" s="6" t="s">
        <v>38</v>
      </c>
      <c r="D32" s="7">
        <f t="shared" si="0"/>
        <v>362</v>
      </c>
      <c r="E32" s="7">
        <f t="shared" si="0"/>
        <v>868.6</v>
      </c>
      <c r="F32" s="7">
        <f t="shared" si="1"/>
        <v>2399.4475138121547</v>
      </c>
    </row>
    <row r="33" spans="1:9" ht="23.25" hidden="1" customHeight="1">
      <c r="A33" s="5" t="s">
        <v>63</v>
      </c>
      <c r="B33" s="6" t="s">
        <v>33</v>
      </c>
      <c r="C33" s="6" t="s">
        <v>39</v>
      </c>
      <c r="D33" s="7">
        <f t="shared" si="0"/>
        <v>721</v>
      </c>
      <c r="E33" s="7">
        <f t="shared" si="0"/>
        <v>44661</v>
      </c>
      <c r="F33" s="7">
        <f t="shared" si="1"/>
        <v>61943.13453536755</v>
      </c>
    </row>
    <row r="34" spans="1:9" ht="23.25" hidden="1" customHeight="1">
      <c r="A34" s="5" t="s">
        <v>63</v>
      </c>
      <c r="B34" s="6" t="s">
        <v>33</v>
      </c>
      <c r="C34" s="6" t="s">
        <v>40</v>
      </c>
      <c r="D34" s="7">
        <f t="shared" si="0"/>
        <v>75</v>
      </c>
      <c r="E34" s="7">
        <f t="shared" si="0"/>
        <v>262.5</v>
      </c>
      <c r="F34" s="7">
        <f t="shared" si="1"/>
        <v>3500</v>
      </c>
    </row>
    <row r="35" spans="1:9" ht="23.25" hidden="1" customHeight="1">
      <c r="A35" s="5" t="s">
        <v>63</v>
      </c>
      <c r="B35" s="6" t="s">
        <v>33</v>
      </c>
      <c r="C35" s="6" t="s">
        <v>41</v>
      </c>
      <c r="D35" s="7">
        <f t="shared" si="0"/>
        <v>17190</v>
      </c>
      <c r="E35" s="7">
        <f t="shared" si="0"/>
        <v>978915</v>
      </c>
      <c r="F35" s="7">
        <f t="shared" si="1"/>
        <v>56946.771378708552</v>
      </c>
    </row>
    <row r="36" spans="1:9" ht="23.25" hidden="1" customHeight="1">
      <c r="A36" s="5" t="s">
        <v>63</v>
      </c>
      <c r="B36" s="6" t="s">
        <v>33</v>
      </c>
      <c r="C36" s="6" t="s">
        <v>42</v>
      </c>
      <c r="D36" s="7">
        <f t="shared" si="0"/>
        <v>1411</v>
      </c>
      <c r="E36" s="7">
        <f t="shared" si="0"/>
        <v>63330</v>
      </c>
      <c r="F36" s="7">
        <f t="shared" si="1"/>
        <v>44883.061658398299</v>
      </c>
    </row>
    <row r="37" spans="1:9" ht="23.25" hidden="1" customHeight="1">
      <c r="A37" s="5" t="s">
        <v>63</v>
      </c>
      <c r="B37" s="6" t="s">
        <v>33</v>
      </c>
      <c r="C37" s="6" t="s">
        <v>43</v>
      </c>
      <c r="D37" s="7">
        <f t="shared" si="0"/>
        <v>1372</v>
      </c>
      <c r="E37" s="7">
        <f t="shared" si="0"/>
        <v>7506</v>
      </c>
      <c r="F37" s="7">
        <f t="shared" si="1"/>
        <v>5470.8454810495623</v>
      </c>
    </row>
    <row r="38" spans="1:9" ht="23.25" customHeight="1">
      <c r="A38" s="5" t="s">
        <v>63</v>
      </c>
      <c r="B38" s="6" t="s">
        <v>44</v>
      </c>
      <c r="C38" s="6" t="s">
        <v>45</v>
      </c>
      <c r="D38" s="7">
        <f t="shared" si="0"/>
        <v>32</v>
      </c>
      <c r="E38" s="7">
        <f t="shared" si="0"/>
        <v>59</v>
      </c>
      <c r="F38" s="7">
        <f t="shared" si="1"/>
        <v>1843.75</v>
      </c>
      <c r="H38" s="1">
        <f>SUBTOTAL(9,D38:D41)</f>
        <v>1428</v>
      </c>
      <c r="I38" s="1">
        <f>SUBTOTAL(9,E38:E41)</f>
        <v>2294.1999999999998</v>
      </c>
    </row>
    <row r="39" spans="1:9" ht="23.25" customHeight="1">
      <c r="A39" s="5" t="s">
        <v>63</v>
      </c>
      <c r="B39" s="6" t="s">
        <v>44</v>
      </c>
      <c r="C39" s="6" t="s">
        <v>46</v>
      </c>
      <c r="D39" s="7">
        <f t="shared" si="0"/>
        <v>211</v>
      </c>
      <c r="E39" s="7">
        <f t="shared" si="0"/>
        <v>269.89999999999998</v>
      </c>
      <c r="F39" s="7">
        <f t="shared" si="1"/>
        <v>1279.1469194312795</v>
      </c>
      <c r="H39" s="1">
        <f>SUBTOTAL(9,D94:D97)</f>
        <v>205</v>
      </c>
      <c r="I39" s="1">
        <f>SUBTOTAL(9,E94:E97)</f>
        <v>301.5</v>
      </c>
    </row>
    <row r="40" spans="1:9" ht="23.25" customHeight="1">
      <c r="A40" s="5" t="s">
        <v>63</v>
      </c>
      <c r="B40" s="6" t="s">
        <v>44</v>
      </c>
      <c r="C40" s="6" t="s">
        <v>47</v>
      </c>
      <c r="D40" s="7">
        <f t="shared" si="0"/>
        <v>810</v>
      </c>
      <c r="E40" s="7">
        <f t="shared" si="0"/>
        <v>1237.5999999999999</v>
      </c>
      <c r="F40" s="7">
        <f t="shared" si="1"/>
        <v>1527.9012345679012</v>
      </c>
      <c r="H40" s="1">
        <f>SUBTOTAL(9,D150:D153)</f>
        <v>556</v>
      </c>
      <c r="I40" s="1">
        <f>SUBTOTAL(9,E150:E153)</f>
        <v>841</v>
      </c>
    </row>
    <row r="41" spans="1:9" ht="23.25" customHeight="1">
      <c r="A41" s="5" t="s">
        <v>63</v>
      </c>
      <c r="B41" s="6" t="s">
        <v>44</v>
      </c>
      <c r="C41" s="6" t="s">
        <v>48</v>
      </c>
      <c r="D41" s="7">
        <f t="shared" si="0"/>
        <v>375</v>
      </c>
      <c r="E41" s="7">
        <f t="shared" si="0"/>
        <v>727.7</v>
      </c>
      <c r="F41" s="7">
        <f t="shared" si="1"/>
        <v>1940.5333333333335</v>
      </c>
      <c r="H41" s="1">
        <v>0</v>
      </c>
      <c r="I41" s="1">
        <v>0</v>
      </c>
    </row>
    <row r="42" spans="1:9" ht="23.25" hidden="1" customHeight="1">
      <c r="A42" s="5" t="s">
        <v>63</v>
      </c>
      <c r="B42" s="6" t="s">
        <v>49</v>
      </c>
      <c r="C42" s="6" t="s">
        <v>50</v>
      </c>
      <c r="D42" s="7">
        <f t="shared" si="0"/>
        <v>2434</v>
      </c>
      <c r="E42" s="7">
        <f t="shared" si="0"/>
        <v>93249.016999999993</v>
      </c>
      <c r="F42" s="7">
        <f t="shared" si="1"/>
        <v>38311.017666392763</v>
      </c>
    </row>
    <row r="43" spans="1:9" ht="23.25" hidden="1" customHeight="1">
      <c r="A43" s="5" t="s">
        <v>63</v>
      </c>
      <c r="B43" s="6" t="s">
        <v>49</v>
      </c>
      <c r="C43" s="6" t="s">
        <v>51</v>
      </c>
      <c r="D43" s="7">
        <f t="shared" si="0"/>
        <v>636.4</v>
      </c>
      <c r="E43" s="7">
        <f t="shared" si="0"/>
        <v>1593.44</v>
      </c>
      <c r="F43" s="7">
        <f t="shared" si="1"/>
        <v>2503.8340666247641</v>
      </c>
    </row>
    <row r="44" spans="1:9" s="4" customFormat="1" ht="23.25" hidden="1" customHeight="1">
      <c r="A44" s="5" t="s">
        <v>63</v>
      </c>
      <c r="B44" s="6" t="s">
        <v>49</v>
      </c>
      <c r="C44" s="6" t="s">
        <v>52</v>
      </c>
      <c r="D44" s="7">
        <f t="shared" si="0"/>
        <v>1680</v>
      </c>
      <c r="E44" s="7">
        <f t="shared" si="0"/>
        <v>4375</v>
      </c>
      <c r="F44" s="7">
        <f t="shared" si="1"/>
        <v>2604.1666666666665</v>
      </c>
    </row>
    <row r="45" spans="1:9" s="4" customFormat="1" ht="23.25" hidden="1" customHeight="1">
      <c r="A45" s="5" t="s">
        <v>63</v>
      </c>
      <c r="B45" s="6" t="s">
        <v>49</v>
      </c>
      <c r="C45" s="6" t="s">
        <v>53</v>
      </c>
      <c r="D45" s="7">
        <f t="shared" si="0"/>
        <v>30</v>
      </c>
      <c r="E45" s="7">
        <f t="shared" si="0"/>
        <v>180</v>
      </c>
      <c r="F45" s="7">
        <f t="shared" si="1"/>
        <v>6000</v>
      </c>
    </row>
    <row r="46" spans="1:9" s="4" customFormat="1" ht="23.25" hidden="1" customHeight="1">
      <c r="A46" s="5" t="s">
        <v>63</v>
      </c>
      <c r="B46" s="6" t="s">
        <v>54</v>
      </c>
      <c r="C46" s="6" t="s">
        <v>55</v>
      </c>
      <c r="D46" s="7">
        <f t="shared" si="0"/>
        <v>1000</v>
      </c>
      <c r="E46" s="7">
        <f t="shared" si="0"/>
        <v>2083</v>
      </c>
      <c r="F46" s="7">
        <f t="shared" si="1"/>
        <v>2083</v>
      </c>
    </row>
    <row r="47" spans="1:9" s="4" customFormat="1" ht="23.25" hidden="1" customHeight="1">
      <c r="A47" s="5" t="s">
        <v>63</v>
      </c>
      <c r="B47" s="6" t="s">
        <v>54</v>
      </c>
      <c r="C47" s="6" t="s">
        <v>56</v>
      </c>
      <c r="D47" s="7">
        <f t="shared" si="0"/>
        <v>144</v>
      </c>
      <c r="E47" s="7">
        <f t="shared" si="0"/>
        <v>80</v>
      </c>
      <c r="F47" s="7">
        <f t="shared" si="1"/>
        <v>555.55555555555554</v>
      </c>
    </row>
    <row r="48" spans="1:9" s="4" customFormat="1" ht="23.25" hidden="1" customHeight="1">
      <c r="A48" s="5" t="s">
        <v>63</v>
      </c>
      <c r="B48" s="6" t="s">
        <v>54</v>
      </c>
      <c r="C48" s="6" t="s">
        <v>57</v>
      </c>
      <c r="D48" s="7">
        <f t="shared" si="0"/>
        <v>0</v>
      </c>
      <c r="E48" s="7">
        <f t="shared" si="0"/>
        <v>0</v>
      </c>
      <c r="F48" s="7"/>
    </row>
    <row r="49" spans="1:6" s="4" customFormat="1" ht="23.25" hidden="1" customHeight="1">
      <c r="A49" s="5" t="s">
        <v>63</v>
      </c>
      <c r="B49" s="6" t="s">
        <v>54</v>
      </c>
      <c r="C49" s="6" t="s">
        <v>58</v>
      </c>
      <c r="D49" s="7">
        <f t="shared" si="0"/>
        <v>1461.8</v>
      </c>
      <c r="E49" s="7">
        <f t="shared" si="0"/>
        <v>4532.9760000000006</v>
      </c>
      <c r="F49" s="7">
        <f t="shared" si="1"/>
        <v>3100.9549870023261</v>
      </c>
    </row>
    <row r="50" spans="1:6" s="4" customFormat="1" ht="23.25" hidden="1" customHeight="1">
      <c r="A50" s="5" t="s">
        <v>63</v>
      </c>
      <c r="B50" s="6" t="s">
        <v>54</v>
      </c>
      <c r="C50" s="6" t="s">
        <v>69</v>
      </c>
      <c r="D50" s="7">
        <f t="shared" si="0"/>
        <v>3082</v>
      </c>
      <c r="E50" s="7">
        <f t="shared" si="0"/>
        <v>89665.2</v>
      </c>
      <c r="F50" s="7">
        <f t="shared" si="1"/>
        <v>29093.186242699547</v>
      </c>
    </row>
    <row r="51" spans="1:6" s="4" customFormat="1" ht="23.25" hidden="1" customHeight="1">
      <c r="A51" s="5" t="s">
        <v>63</v>
      </c>
      <c r="B51" s="6"/>
      <c r="C51" s="6" t="s">
        <v>70</v>
      </c>
      <c r="D51" s="7">
        <f t="shared" si="0"/>
        <v>260823.30499999999</v>
      </c>
      <c r="E51" s="7">
        <f t="shared" si="0"/>
        <v>3574255.6260000006</v>
      </c>
      <c r="F51" s="7"/>
    </row>
    <row r="52" spans="1:6" s="4" customFormat="1" ht="23.25" hidden="1" customHeight="1">
      <c r="A52" s="5" t="s">
        <v>63</v>
      </c>
      <c r="B52" s="6"/>
      <c r="C52" s="6" t="s">
        <v>71</v>
      </c>
      <c r="D52" s="7">
        <f t="shared" si="0"/>
        <v>232159.30499999999</v>
      </c>
      <c r="E52" s="7">
        <f t="shared" si="0"/>
        <v>3548919.8260000008</v>
      </c>
      <c r="F52" s="7"/>
    </row>
    <row r="53" spans="1:6" s="4" customFormat="1" ht="23.25" hidden="1" customHeight="1">
      <c r="A53" s="5" t="s">
        <v>63</v>
      </c>
      <c r="B53" s="6"/>
      <c r="C53" s="6" t="s">
        <v>72</v>
      </c>
      <c r="D53" s="7">
        <f t="shared" si="0"/>
        <v>28664</v>
      </c>
      <c r="E53" s="7">
        <f t="shared" si="0"/>
        <v>25335.8</v>
      </c>
      <c r="F53" s="7"/>
    </row>
    <row r="54" spans="1:6" s="4" customFormat="1" ht="23.25" hidden="1" customHeight="1">
      <c r="A54" s="5" t="s">
        <v>63</v>
      </c>
      <c r="B54" s="12"/>
      <c r="C54" s="6" t="s">
        <v>74</v>
      </c>
      <c r="D54" s="7">
        <f t="shared" si="0"/>
        <v>197083</v>
      </c>
      <c r="E54" s="7">
        <f t="shared" si="0"/>
        <v>0</v>
      </c>
      <c r="F54" s="7"/>
    </row>
    <row r="55" spans="1:6" s="4" customFormat="1" ht="23.25" hidden="1" customHeight="1">
      <c r="A55" s="5" t="s">
        <v>63</v>
      </c>
      <c r="B55" s="12"/>
      <c r="C55" s="6" t="s">
        <v>73</v>
      </c>
      <c r="D55" s="7">
        <f t="shared" si="0"/>
        <v>28500</v>
      </c>
      <c r="E55" s="7">
        <f t="shared" si="0"/>
        <v>0</v>
      </c>
      <c r="F55" s="7"/>
    </row>
    <row r="56" spans="1:6" s="4" customFormat="1" ht="23.25" hidden="1" customHeight="1">
      <c r="A56" s="5" t="s">
        <v>63</v>
      </c>
      <c r="B56" s="12"/>
      <c r="C56" s="6" t="s">
        <v>62</v>
      </c>
      <c r="D56" s="7">
        <f t="shared" si="0"/>
        <v>486406.30499999999</v>
      </c>
      <c r="E56" s="7">
        <f t="shared" si="0"/>
        <v>0</v>
      </c>
      <c r="F56" s="7"/>
    </row>
    <row r="57" spans="1:6" ht="23.25" hidden="1" customHeight="1">
      <c r="A57" s="1" t="s">
        <v>64</v>
      </c>
      <c r="B57" s="6" t="s">
        <v>0</v>
      </c>
      <c r="C57" s="6" t="s">
        <v>1</v>
      </c>
      <c r="D57" s="7" t="s">
        <v>2</v>
      </c>
      <c r="E57" s="7" t="s">
        <v>3</v>
      </c>
      <c r="F57" s="8" t="s">
        <v>61</v>
      </c>
    </row>
    <row r="58" spans="1:6" ht="23.25" hidden="1" customHeight="1">
      <c r="A58" s="1" t="s">
        <v>64</v>
      </c>
      <c r="B58" s="6" t="s">
        <v>4</v>
      </c>
      <c r="C58" s="6" t="s">
        <v>5</v>
      </c>
      <c r="D58" s="10">
        <v>1250</v>
      </c>
      <c r="E58" s="7">
        <v>6875</v>
      </c>
      <c r="F58" s="7">
        <f>E58/D58*1000</f>
        <v>5500</v>
      </c>
    </row>
    <row r="59" spans="1:6" ht="23.25" hidden="1" customHeight="1">
      <c r="A59" s="1" t="s">
        <v>64</v>
      </c>
      <c r="B59" s="6" t="s">
        <v>4</v>
      </c>
      <c r="C59" s="6" t="s">
        <v>6</v>
      </c>
      <c r="D59" s="10">
        <v>0</v>
      </c>
      <c r="E59" s="7">
        <v>0</v>
      </c>
      <c r="F59" s="7"/>
    </row>
    <row r="60" spans="1:6" ht="23.25" hidden="1" customHeight="1">
      <c r="A60" s="1" t="s">
        <v>64</v>
      </c>
      <c r="B60" s="6" t="s">
        <v>4</v>
      </c>
      <c r="C60" s="6" t="s">
        <v>7</v>
      </c>
      <c r="D60" s="10">
        <v>5300</v>
      </c>
      <c r="E60" s="7">
        <v>22260</v>
      </c>
      <c r="F60" s="7">
        <f t="shared" ref="F60:F106" si="2">E60/D60*1000</f>
        <v>4200</v>
      </c>
    </row>
    <row r="61" spans="1:6" ht="23.25" hidden="1" customHeight="1">
      <c r="A61" s="1" t="s">
        <v>64</v>
      </c>
      <c r="B61" s="6" t="s">
        <v>4</v>
      </c>
      <c r="C61" s="6" t="s">
        <v>8</v>
      </c>
      <c r="D61" s="10">
        <v>0</v>
      </c>
      <c r="E61" s="7">
        <v>0</v>
      </c>
      <c r="F61" s="7"/>
    </row>
    <row r="62" spans="1:6" ht="23.25" hidden="1" customHeight="1">
      <c r="A62" s="1" t="s">
        <v>64</v>
      </c>
      <c r="B62" s="6" t="s">
        <v>4</v>
      </c>
      <c r="C62" s="6" t="s">
        <v>9</v>
      </c>
      <c r="D62" s="10">
        <v>0</v>
      </c>
      <c r="E62" s="7">
        <v>0</v>
      </c>
      <c r="F62" s="7"/>
    </row>
    <row r="63" spans="1:6" ht="23.25" hidden="1" customHeight="1">
      <c r="A63" s="1" t="s">
        <v>64</v>
      </c>
      <c r="B63" s="6" t="s">
        <v>4</v>
      </c>
      <c r="C63" s="6" t="s">
        <v>10</v>
      </c>
      <c r="D63" s="10">
        <v>70</v>
      </c>
      <c r="E63" s="7">
        <v>651</v>
      </c>
      <c r="F63" s="7">
        <f t="shared" si="2"/>
        <v>9300</v>
      </c>
    </row>
    <row r="64" spans="1:6" ht="23.25" hidden="1" customHeight="1">
      <c r="A64" s="1" t="s">
        <v>64</v>
      </c>
      <c r="B64" s="6" t="s">
        <v>4</v>
      </c>
      <c r="C64" s="6" t="s">
        <v>11</v>
      </c>
      <c r="D64" s="10">
        <v>200</v>
      </c>
      <c r="E64" s="7">
        <v>500</v>
      </c>
      <c r="F64" s="7">
        <f t="shared" si="2"/>
        <v>2500</v>
      </c>
    </row>
    <row r="65" spans="1:6" ht="23.25" hidden="1" customHeight="1">
      <c r="A65" s="1" t="s">
        <v>64</v>
      </c>
      <c r="B65" s="6" t="s">
        <v>12</v>
      </c>
      <c r="C65" s="6" t="s">
        <v>13</v>
      </c>
      <c r="D65" s="10">
        <v>0</v>
      </c>
      <c r="E65" s="7">
        <v>0</v>
      </c>
      <c r="F65" s="7"/>
    </row>
    <row r="66" spans="1:6" ht="23.25" hidden="1" customHeight="1">
      <c r="A66" s="1" t="s">
        <v>64</v>
      </c>
      <c r="B66" s="6" t="s">
        <v>12</v>
      </c>
      <c r="C66" s="6" t="s">
        <v>14</v>
      </c>
      <c r="D66" s="10">
        <v>0</v>
      </c>
      <c r="E66" s="7">
        <v>0</v>
      </c>
      <c r="F66" s="7"/>
    </row>
    <row r="67" spans="1:6" ht="23.25" hidden="1" customHeight="1">
      <c r="A67" s="1" t="s">
        <v>64</v>
      </c>
      <c r="B67" s="6" t="s">
        <v>12</v>
      </c>
      <c r="C67" s="6" t="s">
        <v>15</v>
      </c>
      <c r="D67" s="10">
        <v>0</v>
      </c>
      <c r="E67" s="7">
        <v>0</v>
      </c>
      <c r="F67" s="7"/>
    </row>
    <row r="68" spans="1:6" ht="23.25" hidden="1" customHeight="1">
      <c r="A68" s="1" t="s">
        <v>64</v>
      </c>
      <c r="B68" s="6" t="s">
        <v>12</v>
      </c>
      <c r="C68" s="6" t="s">
        <v>16</v>
      </c>
      <c r="D68" s="10">
        <v>0</v>
      </c>
      <c r="E68" s="7">
        <v>0</v>
      </c>
      <c r="F68" s="7"/>
    </row>
    <row r="69" spans="1:6" ht="23.25" hidden="1" customHeight="1">
      <c r="A69" s="1" t="s">
        <v>64</v>
      </c>
      <c r="B69" s="6" t="s">
        <v>12</v>
      </c>
      <c r="C69" s="6" t="s">
        <v>17</v>
      </c>
      <c r="D69" s="10">
        <v>0</v>
      </c>
      <c r="E69" s="7">
        <v>0</v>
      </c>
      <c r="F69" s="7"/>
    </row>
    <row r="70" spans="1:6" ht="23.25" hidden="1" customHeight="1">
      <c r="A70" s="1" t="s">
        <v>64</v>
      </c>
      <c r="B70" s="6" t="s">
        <v>12</v>
      </c>
      <c r="C70" s="6" t="s">
        <v>18</v>
      </c>
      <c r="D70" s="10">
        <v>0</v>
      </c>
      <c r="E70" s="7">
        <v>0</v>
      </c>
      <c r="F70" s="7"/>
    </row>
    <row r="71" spans="1:6" ht="23.25" hidden="1" customHeight="1">
      <c r="A71" s="1" t="s">
        <v>64</v>
      </c>
      <c r="B71" s="6" t="s">
        <v>19</v>
      </c>
      <c r="C71" s="6" t="s">
        <v>20</v>
      </c>
      <c r="D71" s="10">
        <v>35</v>
      </c>
      <c r="E71" s="7">
        <v>1645</v>
      </c>
      <c r="F71" s="7">
        <f t="shared" si="2"/>
        <v>47000</v>
      </c>
    </row>
    <row r="72" spans="1:6" ht="23.25" hidden="1" customHeight="1">
      <c r="A72" s="1" t="s">
        <v>64</v>
      </c>
      <c r="B72" s="6" t="s">
        <v>19</v>
      </c>
      <c r="C72" s="6" t="s">
        <v>21</v>
      </c>
      <c r="D72" s="10">
        <v>220</v>
      </c>
      <c r="E72" s="7">
        <v>7700</v>
      </c>
      <c r="F72" s="7">
        <f t="shared" si="2"/>
        <v>35000</v>
      </c>
    </row>
    <row r="73" spans="1:6" ht="23.25" hidden="1" customHeight="1">
      <c r="A73" s="1" t="s">
        <v>64</v>
      </c>
      <c r="B73" s="6" t="s">
        <v>19</v>
      </c>
      <c r="C73" s="6" t="s">
        <v>22</v>
      </c>
      <c r="D73" s="10">
        <v>1000</v>
      </c>
      <c r="E73" s="7">
        <v>40000</v>
      </c>
      <c r="F73" s="7">
        <f t="shared" si="2"/>
        <v>40000</v>
      </c>
    </row>
    <row r="74" spans="1:6" ht="23.25" hidden="1" customHeight="1">
      <c r="A74" s="1" t="s">
        <v>64</v>
      </c>
      <c r="B74" s="6" t="s">
        <v>19</v>
      </c>
      <c r="C74" s="6" t="s">
        <v>23</v>
      </c>
      <c r="D74" s="10">
        <v>50</v>
      </c>
      <c r="E74" s="7">
        <v>1000</v>
      </c>
      <c r="F74" s="7">
        <f t="shared" si="2"/>
        <v>20000</v>
      </c>
    </row>
    <row r="75" spans="1:6" ht="23.25" hidden="1" customHeight="1">
      <c r="A75" s="1" t="s">
        <v>64</v>
      </c>
      <c r="B75" s="6" t="s">
        <v>19</v>
      </c>
      <c r="C75" s="6" t="s">
        <v>24</v>
      </c>
      <c r="D75" s="10">
        <v>0</v>
      </c>
      <c r="E75" s="7">
        <v>0</v>
      </c>
      <c r="F75" s="7"/>
    </row>
    <row r="76" spans="1:6" ht="23.25" hidden="1" customHeight="1">
      <c r="A76" s="1" t="s">
        <v>64</v>
      </c>
      <c r="B76" s="6" t="s">
        <v>25</v>
      </c>
      <c r="C76" s="6" t="s">
        <v>26</v>
      </c>
      <c r="D76" s="10">
        <v>20</v>
      </c>
      <c r="E76" s="7">
        <v>200</v>
      </c>
      <c r="F76" s="7">
        <f t="shared" si="2"/>
        <v>10000</v>
      </c>
    </row>
    <row r="77" spans="1:6" ht="23.25" hidden="1" customHeight="1">
      <c r="A77" s="1" t="s">
        <v>64</v>
      </c>
      <c r="B77" s="6" t="s">
        <v>25</v>
      </c>
      <c r="C77" s="6" t="s">
        <v>60</v>
      </c>
      <c r="D77" s="10">
        <v>20</v>
      </c>
      <c r="E77" s="7">
        <v>800</v>
      </c>
      <c r="F77" s="7">
        <f t="shared" si="2"/>
        <v>40000</v>
      </c>
    </row>
    <row r="78" spans="1:6" ht="23.25" hidden="1" customHeight="1">
      <c r="A78" s="1" t="s">
        <v>64</v>
      </c>
      <c r="B78" s="6" t="s">
        <v>25</v>
      </c>
      <c r="C78" s="6" t="s">
        <v>27</v>
      </c>
      <c r="D78" s="10">
        <v>80</v>
      </c>
      <c r="E78" s="7">
        <v>3120</v>
      </c>
      <c r="F78" s="7">
        <f t="shared" si="2"/>
        <v>39000</v>
      </c>
    </row>
    <row r="79" spans="1:6" ht="23.25" hidden="1" customHeight="1">
      <c r="A79" s="1" t="s">
        <v>64</v>
      </c>
      <c r="B79" s="6" t="s">
        <v>25</v>
      </c>
      <c r="C79" s="6" t="s">
        <v>28</v>
      </c>
      <c r="D79" s="10">
        <v>75</v>
      </c>
      <c r="E79" s="7">
        <v>2850</v>
      </c>
      <c r="F79" s="7">
        <f t="shared" si="2"/>
        <v>38000</v>
      </c>
    </row>
    <row r="80" spans="1:6" ht="23.25" hidden="1" customHeight="1">
      <c r="A80" s="1" t="s">
        <v>64</v>
      </c>
      <c r="B80" s="6" t="s">
        <v>25</v>
      </c>
      <c r="C80" s="6" t="s">
        <v>29</v>
      </c>
      <c r="D80" s="10">
        <v>0</v>
      </c>
      <c r="E80" s="7">
        <v>0</v>
      </c>
      <c r="F80" s="7"/>
    </row>
    <row r="81" spans="1:9" ht="23.25" hidden="1" customHeight="1">
      <c r="A81" s="1" t="s">
        <v>64</v>
      </c>
      <c r="B81" s="6" t="s">
        <v>25</v>
      </c>
      <c r="C81" s="6" t="s">
        <v>30</v>
      </c>
      <c r="D81" s="10">
        <v>0</v>
      </c>
      <c r="E81" s="7">
        <v>0</v>
      </c>
      <c r="F81" s="7"/>
    </row>
    <row r="82" spans="1:9" ht="23.25" hidden="1" customHeight="1">
      <c r="A82" s="1" t="s">
        <v>64</v>
      </c>
      <c r="B82" s="6" t="s">
        <v>25</v>
      </c>
      <c r="C82" s="6" t="s">
        <v>31</v>
      </c>
      <c r="D82" s="10">
        <v>0</v>
      </c>
      <c r="E82" s="7">
        <v>0</v>
      </c>
      <c r="F82" s="7"/>
    </row>
    <row r="83" spans="1:9" ht="23.25" hidden="1" customHeight="1">
      <c r="A83" s="1" t="s">
        <v>64</v>
      </c>
      <c r="B83" s="6" t="s">
        <v>25</v>
      </c>
      <c r="C83" s="6" t="s">
        <v>32</v>
      </c>
      <c r="D83" s="10">
        <v>200</v>
      </c>
      <c r="E83" s="7">
        <v>2400</v>
      </c>
      <c r="F83" s="7">
        <f t="shared" si="2"/>
        <v>12000</v>
      </c>
    </row>
    <row r="84" spans="1:9" ht="23.25" hidden="1" customHeight="1">
      <c r="A84" s="1" t="s">
        <v>64</v>
      </c>
      <c r="B84" s="6" t="s">
        <v>33</v>
      </c>
      <c r="C84" s="6" t="s">
        <v>34</v>
      </c>
      <c r="D84" s="10">
        <v>1800</v>
      </c>
      <c r="E84" s="7">
        <v>18000</v>
      </c>
      <c r="F84" s="7">
        <f t="shared" si="2"/>
        <v>10000</v>
      </c>
    </row>
    <row r="85" spans="1:9" ht="23.25" hidden="1" customHeight="1">
      <c r="A85" s="1" t="s">
        <v>64</v>
      </c>
      <c r="B85" s="6" t="s">
        <v>33</v>
      </c>
      <c r="C85" s="6" t="s">
        <v>35</v>
      </c>
      <c r="D85" s="10">
        <v>0</v>
      </c>
      <c r="E85" s="7">
        <v>0</v>
      </c>
      <c r="F85" s="7"/>
    </row>
    <row r="86" spans="1:9" ht="23.25" hidden="1" customHeight="1">
      <c r="A86" s="1" t="s">
        <v>64</v>
      </c>
      <c r="B86" s="6" t="s">
        <v>33</v>
      </c>
      <c r="C86" s="6" t="s">
        <v>36</v>
      </c>
      <c r="D86" s="10">
        <v>0</v>
      </c>
      <c r="E86" s="7">
        <v>0</v>
      </c>
      <c r="F86" s="7"/>
    </row>
    <row r="87" spans="1:9" ht="23.25" hidden="1" customHeight="1">
      <c r="A87" s="1" t="s">
        <v>64</v>
      </c>
      <c r="B87" s="6" t="s">
        <v>33</v>
      </c>
      <c r="C87" s="6" t="s">
        <v>37</v>
      </c>
      <c r="D87" s="10">
        <v>0</v>
      </c>
      <c r="E87" s="7">
        <v>0</v>
      </c>
      <c r="F87" s="7"/>
    </row>
    <row r="88" spans="1:9" ht="23.25" hidden="1" customHeight="1">
      <c r="A88" s="1" t="s">
        <v>64</v>
      </c>
      <c r="B88" s="6" t="s">
        <v>33</v>
      </c>
      <c r="C88" s="6" t="s">
        <v>38</v>
      </c>
      <c r="D88" s="10">
        <v>0</v>
      </c>
      <c r="E88" s="7">
        <v>0</v>
      </c>
      <c r="F88" s="7"/>
    </row>
    <row r="89" spans="1:9" ht="23.25" hidden="1" customHeight="1">
      <c r="A89" s="1" t="s">
        <v>64</v>
      </c>
      <c r="B89" s="6" t="s">
        <v>33</v>
      </c>
      <c r="C89" s="6" t="s">
        <v>39</v>
      </c>
      <c r="D89" s="10">
        <v>25</v>
      </c>
      <c r="E89" s="7">
        <v>1750</v>
      </c>
      <c r="F89" s="7">
        <f t="shared" si="2"/>
        <v>70000</v>
      </c>
    </row>
    <row r="90" spans="1:9" ht="23.25" hidden="1" customHeight="1">
      <c r="A90" s="1" t="s">
        <v>64</v>
      </c>
      <c r="B90" s="6" t="s">
        <v>33</v>
      </c>
      <c r="C90" s="6" t="s">
        <v>40</v>
      </c>
      <c r="D90" s="10">
        <v>75</v>
      </c>
      <c r="E90" s="7">
        <v>262.5</v>
      </c>
      <c r="F90" s="7">
        <f t="shared" si="2"/>
        <v>3500</v>
      </c>
    </row>
    <row r="91" spans="1:9" ht="23.25" hidden="1" customHeight="1">
      <c r="A91" s="1" t="s">
        <v>64</v>
      </c>
      <c r="B91" s="6" t="s">
        <v>33</v>
      </c>
      <c r="C91" s="6" t="s">
        <v>41</v>
      </c>
      <c r="D91" s="10">
        <v>500</v>
      </c>
      <c r="E91" s="7">
        <v>37500</v>
      </c>
      <c r="F91" s="7">
        <f t="shared" si="2"/>
        <v>75000</v>
      </c>
    </row>
    <row r="92" spans="1:9" ht="23.25" hidden="1" customHeight="1">
      <c r="A92" s="1" t="s">
        <v>64</v>
      </c>
      <c r="B92" s="6" t="s">
        <v>33</v>
      </c>
      <c r="C92" s="6" t="s">
        <v>42</v>
      </c>
      <c r="D92" s="10">
        <v>200</v>
      </c>
      <c r="E92" s="7">
        <v>12000</v>
      </c>
      <c r="F92" s="7">
        <f t="shared" si="2"/>
        <v>60000</v>
      </c>
    </row>
    <row r="93" spans="1:9" ht="23.25" hidden="1" customHeight="1">
      <c r="A93" s="1" t="s">
        <v>64</v>
      </c>
      <c r="B93" s="6" t="s">
        <v>33</v>
      </c>
      <c r="C93" s="6" t="s">
        <v>43</v>
      </c>
      <c r="D93" s="10">
        <v>50</v>
      </c>
      <c r="E93" s="7">
        <v>300</v>
      </c>
      <c r="F93" s="7">
        <f t="shared" si="2"/>
        <v>6000</v>
      </c>
    </row>
    <row r="94" spans="1:9" ht="23.25" customHeight="1">
      <c r="A94" s="1" t="s">
        <v>64</v>
      </c>
      <c r="B94" s="6" t="s">
        <v>44</v>
      </c>
      <c r="C94" s="6" t="s">
        <v>45</v>
      </c>
      <c r="D94" s="10">
        <v>0</v>
      </c>
      <c r="E94" s="7">
        <v>0</v>
      </c>
      <c r="F94" s="7"/>
      <c r="H94" s="1">
        <f>SUBTOTAL(9,D262:D265)</f>
        <v>170</v>
      </c>
      <c r="I94" s="1">
        <f>SUBTOTAL(9,E262:E265)</f>
        <v>248</v>
      </c>
    </row>
    <row r="95" spans="1:9" ht="23.25" customHeight="1">
      <c r="A95" s="1" t="s">
        <v>64</v>
      </c>
      <c r="B95" s="6" t="s">
        <v>44</v>
      </c>
      <c r="C95" s="6" t="s">
        <v>46</v>
      </c>
      <c r="D95" s="10">
        <v>30</v>
      </c>
      <c r="E95" s="7">
        <v>39</v>
      </c>
      <c r="F95" s="7">
        <f t="shared" si="2"/>
        <v>1300</v>
      </c>
      <c r="H95" s="1">
        <v>10</v>
      </c>
      <c r="I95" s="1">
        <v>10</v>
      </c>
    </row>
    <row r="96" spans="1:9" ht="23.25" customHeight="1">
      <c r="A96" s="1" t="s">
        <v>64</v>
      </c>
      <c r="B96" s="6" t="s">
        <v>44</v>
      </c>
      <c r="C96" s="6" t="s">
        <v>47</v>
      </c>
      <c r="D96" s="10">
        <v>175</v>
      </c>
      <c r="E96" s="7">
        <v>262.5</v>
      </c>
      <c r="F96" s="7">
        <f t="shared" si="2"/>
        <v>1500</v>
      </c>
      <c r="H96" s="1">
        <v>28</v>
      </c>
      <c r="I96" s="1">
        <v>28</v>
      </c>
    </row>
    <row r="97" spans="1:9" ht="23.25" customHeight="1">
      <c r="A97" s="1" t="s">
        <v>64</v>
      </c>
      <c r="B97" s="6" t="s">
        <v>44</v>
      </c>
      <c r="C97" s="6" t="s">
        <v>48</v>
      </c>
      <c r="D97" s="10">
        <v>0</v>
      </c>
      <c r="E97" s="7">
        <v>0</v>
      </c>
      <c r="F97" s="7"/>
      <c r="H97" s="1">
        <v>30</v>
      </c>
      <c r="I97" s="1">
        <v>60</v>
      </c>
    </row>
    <row r="98" spans="1:9" ht="23.25" hidden="1" customHeight="1">
      <c r="A98" s="1" t="s">
        <v>64</v>
      </c>
      <c r="B98" s="6" t="s">
        <v>49</v>
      </c>
      <c r="C98" s="6" t="s">
        <v>50</v>
      </c>
      <c r="D98" s="10">
        <v>38</v>
      </c>
      <c r="E98" s="7">
        <v>760.03800000000001</v>
      </c>
      <c r="F98" s="7">
        <f t="shared" si="2"/>
        <v>20001</v>
      </c>
    </row>
    <row r="99" spans="1:9" ht="23.25" hidden="1" customHeight="1">
      <c r="A99" s="1" t="s">
        <v>64</v>
      </c>
      <c r="B99" s="6" t="s">
        <v>49</v>
      </c>
      <c r="C99" s="6" t="s">
        <v>51</v>
      </c>
      <c r="D99" s="10">
        <v>0</v>
      </c>
      <c r="E99" s="7">
        <v>0</v>
      </c>
      <c r="F99" s="7"/>
    </row>
    <row r="100" spans="1:9" ht="23.25" hidden="1" customHeight="1">
      <c r="A100" s="1" t="s">
        <v>64</v>
      </c>
      <c r="B100" s="6" t="s">
        <v>49</v>
      </c>
      <c r="C100" s="6" t="s">
        <v>52</v>
      </c>
      <c r="D100" s="10">
        <v>10</v>
      </c>
      <c r="E100" s="7">
        <v>20</v>
      </c>
      <c r="F100" s="7">
        <f t="shared" si="2"/>
        <v>2000</v>
      </c>
    </row>
    <row r="101" spans="1:9" ht="23.25" hidden="1" customHeight="1">
      <c r="A101" s="1" t="s">
        <v>64</v>
      </c>
      <c r="B101" s="6" t="s">
        <v>49</v>
      </c>
      <c r="C101" s="6" t="s">
        <v>53</v>
      </c>
      <c r="D101" s="10">
        <v>0</v>
      </c>
      <c r="E101" s="7">
        <v>0</v>
      </c>
      <c r="F101" s="7"/>
    </row>
    <row r="102" spans="1:9" ht="23.25" hidden="1" customHeight="1">
      <c r="A102" s="1" t="s">
        <v>64</v>
      </c>
      <c r="B102" s="6" t="s">
        <v>54</v>
      </c>
      <c r="C102" s="6" t="s">
        <v>55</v>
      </c>
      <c r="D102" s="10">
        <v>11</v>
      </c>
      <c r="E102" s="7">
        <v>22</v>
      </c>
      <c r="F102" s="7">
        <f t="shared" si="2"/>
        <v>2000</v>
      </c>
    </row>
    <row r="103" spans="1:9" ht="23.25" hidden="1" customHeight="1">
      <c r="A103" s="1" t="s">
        <v>64</v>
      </c>
      <c r="B103" s="6" t="s">
        <v>54</v>
      </c>
      <c r="C103" s="6" t="s">
        <v>56</v>
      </c>
      <c r="D103" s="10">
        <v>0</v>
      </c>
      <c r="E103" s="7">
        <v>0</v>
      </c>
      <c r="F103" s="7"/>
    </row>
    <row r="104" spans="1:9" ht="23.25" hidden="1" customHeight="1">
      <c r="A104" s="1" t="s">
        <v>64</v>
      </c>
      <c r="B104" s="6" t="s">
        <v>54</v>
      </c>
      <c r="C104" s="6" t="s">
        <v>57</v>
      </c>
      <c r="D104" s="10">
        <v>0</v>
      </c>
      <c r="E104" s="7">
        <v>0</v>
      </c>
      <c r="F104" s="7"/>
    </row>
    <row r="105" spans="1:9" ht="23.25" hidden="1" customHeight="1">
      <c r="A105" s="1" t="s">
        <v>64</v>
      </c>
      <c r="B105" s="6" t="s">
        <v>54</v>
      </c>
      <c r="C105" s="6" t="s">
        <v>58</v>
      </c>
      <c r="D105" s="10">
        <v>250</v>
      </c>
      <c r="E105" s="7">
        <v>500</v>
      </c>
      <c r="F105" s="7">
        <f t="shared" si="2"/>
        <v>2000</v>
      </c>
    </row>
    <row r="106" spans="1:9" ht="23.25" hidden="1" customHeight="1">
      <c r="A106" s="1" t="s">
        <v>64</v>
      </c>
      <c r="B106" s="6" t="s">
        <v>54</v>
      </c>
      <c r="C106" s="6" t="s">
        <v>69</v>
      </c>
      <c r="D106" s="10">
        <v>200</v>
      </c>
      <c r="E106" s="7">
        <v>2800</v>
      </c>
      <c r="F106" s="7">
        <f t="shared" si="2"/>
        <v>14000</v>
      </c>
    </row>
    <row r="107" spans="1:9" ht="23.25" hidden="1" customHeight="1">
      <c r="A107" s="1" t="s">
        <v>64</v>
      </c>
      <c r="B107" s="6"/>
      <c r="C107" s="6" t="s">
        <v>70</v>
      </c>
      <c r="D107" s="10">
        <f>SUM(D58:D106)</f>
        <v>11884</v>
      </c>
      <c r="E107" s="7">
        <f>SUM(E58:E106)</f>
        <v>164217.038</v>
      </c>
      <c r="F107" s="7"/>
    </row>
    <row r="108" spans="1:9" ht="23.25" hidden="1" customHeight="1">
      <c r="A108" s="1" t="s">
        <v>64</v>
      </c>
      <c r="B108" s="6"/>
      <c r="C108" s="6" t="s">
        <v>71</v>
      </c>
      <c r="D108" s="10">
        <f>D107-D109</f>
        <v>11884</v>
      </c>
      <c r="E108" s="7">
        <f>E107-E109</f>
        <v>164217.038</v>
      </c>
      <c r="F108" s="7"/>
    </row>
    <row r="109" spans="1:9" ht="23.25" hidden="1" customHeight="1">
      <c r="A109" s="1" t="s">
        <v>64</v>
      </c>
      <c r="B109" s="6"/>
      <c r="C109" s="6" t="s">
        <v>72</v>
      </c>
      <c r="D109" s="10">
        <f>D59+D61+D66+D69+D85+D88</f>
        <v>0</v>
      </c>
      <c r="E109" s="7">
        <f>E59+E61+E66+E69+E85+E88</f>
        <v>0</v>
      </c>
      <c r="F109" s="7"/>
    </row>
    <row r="110" spans="1:9" ht="23.25" hidden="1" customHeight="1">
      <c r="A110" s="1" t="s">
        <v>64</v>
      </c>
      <c r="B110" s="12"/>
      <c r="C110" s="6" t="s">
        <v>74</v>
      </c>
      <c r="D110" s="10">
        <v>7500</v>
      </c>
      <c r="E110" s="7"/>
      <c r="F110" s="7"/>
    </row>
    <row r="111" spans="1:9" ht="23.25" hidden="1" customHeight="1">
      <c r="A111" s="1" t="s">
        <v>64</v>
      </c>
      <c r="B111" s="12"/>
      <c r="C111" s="6" t="s">
        <v>73</v>
      </c>
      <c r="D111" s="10"/>
      <c r="E111" s="7"/>
      <c r="F111" s="7"/>
    </row>
    <row r="112" spans="1:9" ht="23.25" hidden="1" customHeight="1">
      <c r="A112" s="1" t="s">
        <v>64</v>
      </c>
      <c r="B112" s="12"/>
      <c r="C112" s="6" t="s">
        <v>62</v>
      </c>
      <c r="D112" s="10">
        <f>D107+D110+D111</f>
        <v>19384</v>
      </c>
      <c r="E112" s="7"/>
      <c r="F112" s="7"/>
    </row>
    <row r="113" spans="1:6" ht="23.25" hidden="1" customHeight="1">
      <c r="A113" s="1" t="s">
        <v>65</v>
      </c>
      <c r="B113" s="6" t="s">
        <v>0</v>
      </c>
      <c r="C113" s="6" t="s">
        <v>1</v>
      </c>
      <c r="D113" s="7" t="s">
        <v>2</v>
      </c>
      <c r="E113" s="7" t="s">
        <v>3</v>
      </c>
      <c r="F113" s="8" t="s">
        <v>61</v>
      </c>
    </row>
    <row r="114" spans="1:6" ht="23.25" hidden="1" customHeight="1">
      <c r="A114" s="1" t="s">
        <v>65</v>
      </c>
      <c r="B114" s="6" t="s">
        <v>4</v>
      </c>
      <c r="C114" s="6" t="s">
        <v>5</v>
      </c>
      <c r="D114" s="16">
        <v>28000</v>
      </c>
      <c r="E114" s="16">
        <v>154000</v>
      </c>
      <c r="F114" s="7">
        <f>E114/D114*1000</f>
        <v>5500</v>
      </c>
    </row>
    <row r="115" spans="1:6" ht="23.25" hidden="1" customHeight="1">
      <c r="A115" s="1" t="s">
        <v>65</v>
      </c>
      <c r="B115" s="6" t="s">
        <v>4</v>
      </c>
      <c r="C115" s="6" t="s">
        <v>6</v>
      </c>
      <c r="D115" s="16"/>
      <c r="E115" s="17"/>
      <c r="F115" s="7"/>
    </row>
    <row r="116" spans="1:6" ht="23.25" hidden="1" customHeight="1">
      <c r="A116" s="1" t="s">
        <v>65</v>
      </c>
      <c r="B116" s="6" t="s">
        <v>4</v>
      </c>
      <c r="C116" s="6" t="s">
        <v>7</v>
      </c>
      <c r="D116" s="16">
        <v>7000</v>
      </c>
      <c r="E116" s="16">
        <v>31500</v>
      </c>
      <c r="F116" s="7">
        <f t="shared" ref="F116:F158" si="3">E116/D116*1000</f>
        <v>4500</v>
      </c>
    </row>
    <row r="117" spans="1:6" ht="23.25" hidden="1" customHeight="1">
      <c r="A117" s="1" t="s">
        <v>65</v>
      </c>
      <c r="B117" s="6" t="s">
        <v>4</v>
      </c>
      <c r="C117" s="6" t="s">
        <v>8</v>
      </c>
      <c r="D117" s="16"/>
      <c r="E117" s="16">
        <v>0</v>
      </c>
      <c r="F117" s="7"/>
    </row>
    <row r="118" spans="1:6" ht="23.25" hidden="1" customHeight="1">
      <c r="A118" s="1" t="s">
        <v>65</v>
      </c>
      <c r="B118" s="6" t="s">
        <v>4</v>
      </c>
      <c r="C118" s="6" t="s">
        <v>9</v>
      </c>
      <c r="D118" s="16">
        <v>100</v>
      </c>
      <c r="E118" s="16">
        <v>520</v>
      </c>
      <c r="F118" s="7">
        <f t="shared" si="3"/>
        <v>5200</v>
      </c>
    </row>
    <row r="119" spans="1:6" ht="23.25" hidden="1" customHeight="1">
      <c r="A119" s="1" t="s">
        <v>65</v>
      </c>
      <c r="B119" s="6" t="s">
        <v>4</v>
      </c>
      <c r="C119" s="6" t="s">
        <v>10</v>
      </c>
      <c r="D119" s="16"/>
      <c r="E119" s="16">
        <v>0</v>
      </c>
      <c r="F119" s="7"/>
    </row>
    <row r="120" spans="1:6" ht="23.25" hidden="1" customHeight="1">
      <c r="A120" s="1" t="s">
        <v>65</v>
      </c>
      <c r="B120" s="6" t="s">
        <v>4</v>
      </c>
      <c r="C120" s="6" t="s">
        <v>11</v>
      </c>
      <c r="D120" s="16">
        <v>50</v>
      </c>
      <c r="E120" s="16">
        <v>125</v>
      </c>
      <c r="F120" s="7">
        <f t="shared" si="3"/>
        <v>2500</v>
      </c>
    </row>
    <row r="121" spans="1:6" ht="23.25" hidden="1" customHeight="1">
      <c r="A121" s="1" t="s">
        <v>65</v>
      </c>
      <c r="B121" s="6" t="s">
        <v>12</v>
      </c>
      <c r="C121" s="6" t="s">
        <v>13</v>
      </c>
      <c r="D121" s="16">
        <v>2</v>
      </c>
      <c r="E121" s="16">
        <v>4</v>
      </c>
      <c r="F121" s="7">
        <f t="shared" si="3"/>
        <v>2000</v>
      </c>
    </row>
    <row r="122" spans="1:6" ht="23.25" hidden="1" customHeight="1">
      <c r="A122" s="1" t="s">
        <v>65</v>
      </c>
      <c r="B122" s="6" t="s">
        <v>12</v>
      </c>
      <c r="C122" s="6" t="s">
        <v>14</v>
      </c>
      <c r="D122" s="16"/>
      <c r="E122" s="16">
        <v>0</v>
      </c>
      <c r="F122" s="7"/>
    </row>
    <row r="123" spans="1:6" ht="23.25" hidden="1" customHeight="1">
      <c r="A123" s="1" t="s">
        <v>65</v>
      </c>
      <c r="B123" s="6" t="s">
        <v>12</v>
      </c>
      <c r="C123" s="6" t="s">
        <v>15</v>
      </c>
      <c r="D123" s="16">
        <v>5</v>
      </c>
      <c r="E123" s="16">
        <v>6</v>
      </c>
      <c r="F123" s="7">
        <f t="shared" si="3"/>
        <v>1200</v>
      </c>
    </row>
    <row r="124" spans="1:6" ht="23.25" hidden="1" customHeight="1">
      <c r="A124" s="1" t="s">
        <v>65</v>
      </c>
      <c r="B124" s="6" t="s">
        <v>12</v>
      </c>
      <c r="C124" s="6" t="s">
        <v>16</v>
      </c>
      <c r="D124" s="16">
        <v>3</v>
      </c>
      <c r="E124" s="16">
        <v>3.3</v>
      </c>
      <c r="F124" s="7">
        <f t="shared" si="3"/>
        <v>1099.9999999999998</v>
      </c>
    </row>
    <row r="125" spans="1:6" ht="23.25" hidden="1" customHeight="1">
      <c r="A125" s="1" t="s">
        <v>65</v>
      </c>
      <c r="B125" s="6" t="s">
        <v>12</v>
      </c>
      <c r="C125" s="6" t="s">
        <v>17</v>
      </c>
      <c r="D125" s="16"/>
      <c r="E125" s="16">
        <v>0</v>
      </c>
      <c r="F125" s="7"/>
    </row>
    <row r="126" spans="1:6" ht="23.25" hidden="1" customHeight="1">
      <c r="A126" s="1" t="s">
        <v>65</v>
      </c>
      <c r="B126" s="6" t="s">
        <v>12</v>
      </c>
      <c r="C126" s="6" t="s">
        <v>18</v>
      </c>
      <c r="D126" s="16"/>
      <c r="E126" s="16">
        <v>0</v>
      </c>
      <c r="F126" s="7"/>
    </row>
    <row r="127" spans="1:6" ht="23.25" hidden="1" customHeight="1">
      <c r="A127" s="1" t="s">
        <v>65</v>
      </c>
      <c r="B127" s="6" t="s">
        <v>19</v>
      </c>
      <c r="C127" s="6" t="s">
        <v>20</v>
      </c>
      <c r="D127" s="16">
        <v>295</v>
      </c>
      <c r="E127" s="16">
        <v>12390</v>
      </c>
      <c r="F127" s="7">
        <f t="shared" si="3"/>
        <v>42000</v>
      </c>
    </row>
    <row r="128" spans="1:6" ht="23.25" hidden="1" customHeight="1">
      <c r="A128" s="1" t="s">
        <v>65</v>
      </c>
      <c r="B128" s="6" t="s">
        <v>19</v>
      </c>
      <c r="C128" s="6" t="s">
        <v>21</v>
      </c>
      <c r="D128" s="16">
        <v>130</v>
      </c>
      <c r="E128" s="16">
        <v>5460</v>
      </c>
      <c r="F128" s="7">
        <f t="shared" si="3"/>
        <v>42000</v>
      </c>
    </row>
    <row r="129" spans="1:6" ht="23.25" hidden="1" customHeight="1">
      <c r="A129" s="1" t="s">
        <v>65</v>
      </c>
      <c r="B129" s="6" t="s">
        <v>19</v>
      </c>
      <c r="C129" s="6" t="s">
        <v>22</v>
      </c>
      <c r="D129" s="16">
        <v>520</v>
      </c>
      <c r="E129" s="16">
        <v>21320</v>
      </c>
      <c r="F129" s="7">
        <f t="shared" si="3"/>
        <v>41000</v>
      </c>
    </row>
    <row r="130" spans="1:6" ht="23.25" hidden="1" customHeight="1">
      <c r="A130" s="1" t="s">
        <v>65</v>
      </c>
      <c r="B130" s="6" t="s">
        <v>19</v>
      </c>
      <c r="C130" s="6" t="s">
        <v>23</v>
      </c>
      <c r="D130" s="16">
        <v>105</v>
      </c>
      <c r="E130" s="16">
        <v>4200</v>
      </c>
      <c r="F130" s="7">
        <f t="shared" si="3"/>
        <v>40000</v>
      </c>
    </row>
    <row r="131" spans="1:6" ht="23.25" hidden="1" customHeight="1">
      <c r="A131" s="1" t="s">
        <v>65</v>
      </c>
      <c r="B131" s="6" t="s">
        <v>19</v>
      </c>
      <c r="C131" s="6" t="s">
        <v>24</v>
      </c>
      <c r="D131" s="16">
        <v>57</v>
      </c>
      <c r="E131" s="16">
        <v>2907</v>
      </c>
      <c r="F131" s="7">
        <f t="shared" si="3"/>
        <v>51000</v>
      </c>
    </row>
    <row r="132" spans="1:6" ht="23.25" hidden="1" customHeight="1">
      <c r="A132" s="1" t="s">
        <v>65</v>
      </c>
      <c r="B132" s="6" t="s">
        <v>25</v>
      </c>
      <c r="C132" s="6" t="s">
        <v>26</v>
      </c>
      <c r="D132" s="16">
        <v>920</v>
      </c>
      <c r="E132" s="16">
        <v>32200</v>
      </c>
      <c r="F132" s="7">
        <f t="shared" si="3"/>
        <v>35000</v>
      </c>
    </row>
    <row r="133" spans="1:6" ht="23.25" hidden="1" customHeight="1">
      <c r="A133" s="1" t="s">
        <v>65</v>
      </c>
      <c r="B133" s="6" t="s">
        <v>25</v>
      </c>
      <c r="C133" s="6" t="s">
        <v>60</v>
      </c>
      <c r="D133" s="16">
        <v>1020</v>
      </c>
      <c r="E133" s="16">
        <v>66300</v>
      </c>
      <c r="F133" s="7">
        <f t="shared" si="3"/>
        <v>65000</v>
      </c>
    </row>
    <row r="134" spans="1:6" ht="23.25" hidden="1" customHeight="1">
      <c r="A134" s="1" t="s">
        <v>65</v>
      </c>
      <c r="B134" s="6" t="s">
        <v>25</v>
      </c>
      <c r="C134" s="6" t="s">
        <v>27</v>
      </c>
      <c r="D134" s="16">
        <v>806</v>
      </c>
      <c r="E134" s="16">
        <v>36270</v>
      </c>
      <c r="F134" s="7">
        <f t="shared" si="3"/>
        <v>45000</v>
      </c>
    </row>
    <row r="135" spans="1:6" ht="23.25" hidden="1" customHeight="1">
      <c r="A135" s="1" t="s">
        <v>65</v>
      </c>
      <c r="B135" s="6" t="s">
        <v>25</v>
      </c>
      <c r="C135" s="6" t="s">
        <v>28</v>
      </c>
      <c r="D135" s="16">
        <v>45</v>
      </c>
      <c r="E135" s="16">
        <v>1395</v>
      </c>
      <c r="F135" s="7">
        <f t="shared" si="3"/>
        <v>31000</v>
      </c>
    </row>
    <row r="136" spans="1:6" ht="23.25" hidden="1" customHeight="1">
      <c r="A136" s="1" t="s">
        <v>65</v>
      </c>
      <c r="B136" s="6" t="s">
        <v>25</v>
      </c>
      <c r="C136" s="6" t="s">
        <v>29</v>
      </c>
      <c r="D136" s="16">
        <v>3</v>
      </c>
      <c r="E136" s="16">
        <v>9</v>
      </c>
      <c r="F136" s="7">
        <f t="shared" si="3"/>
        <v>3000</v>
      </c>
    </row>
    <row r="137" spans="1:6" ht="23.25" hidden="1" customHeight="1">
      <c r="A137" s="1" t="s">
        <v>65</v>
      </c>
      <c r="B137" s="6" t="s">
        <v>25</v>
      </c>
      <c r="C137" s="6" t="s">
        <v>30</v>
      </c>
      <c r="D137" s="16">
        <v>5</v>
      </c>
      <c r="E137" s="16">
        <v>25</v>
      </c>
      <c r="F137" s="7">
        <f t="shared" si="3"/>
        <v>5000</v>
      </c>
    </row>
    <row r="138" spans="1:6" ht="23.25" hidden="1" customHeight="1">
      <c r="A138" s="1" t="s">
        <v>65</v>
      </c>
      <c r="B138" s="6" t="s">
        <v>25</v>
      </c>
      <c r="C138" s="6" t="s">
        <v>31</v>
      </c>
      <c r="D138" s="16">
        <v>12</v>
      </c>
      <c r="E138" s="16">
        <v>132</v>
      </c>
      <c r="F138" s="7">
        <f t="shared" si="3"/>
        <v>11000</v>
      </c>
    </row>
    <row r="139" spans="1:6" ht="23.25" hidden="1" customHeight="1">
      <c r="A139" s="1" t="s">
        <v>65</v>
      </c>
      <c r="B139" s="6" t="s">
        <v>25</v>
      </c>
      <c r="C139" s="6" t="s">
        <v>32</v>
      </c>
      <c r="D139" s="16">
        <v>500</v>
      </c>
      <c r="E139" s="16">
        <v>15500</v>
      </c>
      <c r="F139" s="7">
        <f t="shared" si="3"/>
        <v>31000</v>
      </c>
    </row>
    <row r="140" spans="1:6" ht="23.25" hidden="1" customHeight="1">
      <c r="A140" s="1" t="s">
        <v>65</v>
      </c>
      <c r="B140" s="6" t="s">
        <v>33</v>
      </c>
      <c r="C140" s="6" t="s">
        <v>34</v>
      </c>
      <c r="D140" s="16">
        <v>6000</v>
      </c>
      <c r="E140" s="16">
        <v>66000</v>
      </c>
      <c r="F140" s="7">
        <f t="shared" si="3"/>
        <v>11000</v>
      </c>
    </row>
    <row r="141" spans="1:6" ht="23.25" hidden="1" customHeight="1">
      <c r="A141" s="1" t="s">
        <v>65</v>
      </c>
      <c r="B141" s="6" t="s">
        <v>33</v>
      </c>
      <c r="C141" s="6" t="s">
        <v>35</v>
      </c>
      <c r="D141" s="16"/>
      <c r="E141" s="16">
        <v>0</v>
      </c>
      <c r="F141" s="7"/>
    </row>
    <row r="142" spans="1:6" ht="23.25" hidden="1" customHeight="1">
      <c r="A142" s="1" t="s">
        <v>65</v>
      </c>
      <c r="B142" s="6" t="s">
        <v>33</v>
      </c>
      <c r="C142" s="6" t="s">
        <v>36</v>
      </c>
      <c r="D142" s="16">
        <v>100</v>
      </c>
      <c r="E142" s="16">
        <v>500</v>
      </c>
      <c r="F142" s="7">
        <f t="shared" si="3"/>
        <v>5000</v>
      </c>
    </row>
    <row r="143" spans="1:6" ht="23.25" hidden="1" customHeight="1">
      <c r="A143" s="1" t="s">
        <v>65</v>
      </c>
      <c r="B143" s="6" t="s">
        <v>33</v>
      </c>
      <c r="C143" s="6" t="s">
        <v>37</v>
      </c>
      <c r="D143" s="16"/>
      <c r="E143" s="16">
        <v>0</v>
      </c>
      <c r="F143" s="7"/>
    </row>
    <row r="144" spans="1:6" ht="23.25" hidden="1" customHeight="1">
      <c r="A144" s="1" t="s">
        <v>65</v>
      </c>
      <c r="B144" s="6" t="s">
        <v>33</v>
      </c>
      <c r="C144" s="6" t="s">
        <v>38</v>
      </c>
      <c r="D144" s="16"/>
      <c r="E144" s="16">
        <v>0</v>
      </c>
      <c r="F144" s="7"/>
    </row>
    <row r="145" spans="1:9" ht="23.25" hidden="1" customHeight="1">
      <c r="A145" s="1" t="s">
        <v>65</v>
      </c>
      <c r="B145" s="6" t="s">
        <v>33</v>
      </c>
      <c r="C145" s="6" t="s">
        <v>39</v>
      </c>
      <c r="D145" s="16">
        <v>155</v>
      </c>
      <c r="E145" s="16">
        <v>9300</v>
      </c>
      <c r="F145" s="7">
        <f t="shared" si="3"/>
        <v>60000</v>
      </c>
    </row>
    <row r="146" spans="1:9" ht="23.25" hidden="1" customHeight="1">
      <c r="A146" s="1" t="s">
        <v>65</v>
      </c>
      <c r="B146" s="6" t="s">
        <v>33</v>
      </c>
      <c r="C146" s="6" t="s">
        <v>40</v>
      </c>
      <c r="D146" s="16"/>
      <c r="E146" s="16">
        <v>0</v>
      </c>
      <c r="F146" s="7"/>
    </row>
    <row r="147" spans="1:9" ht="23.25" hidden="1" customHeight="1">
      <c r="A147" s="1" t="s">
        <v>65</v>
      </c>
      <c r="B147" s="6" t="s">
        <v>33</v>
      </c>
      <c r="C147" s="6" t="s">
        <v>41</v>
      </c>
      <c r="D147" s="16">
        <v>4500</v>
      </c>
      <c r="E147" s="16">
        <v>270000</v>
      </c>
      <c r="F147" s="7">
        <f t="shared" si="3"/>
        <v>60000</v>
      </c>
    </row>
    <row r="148" spans="1:9" ht="23.25" hidden="1" customHeight="1">
      <c r="A148" s="1" t="s">
        <v>65</v>
      </c>
      <c r="B148" s="6" t="s">
        <v>33</v>
      </c>
      <c r="C148" s="6" t="s">
        <v>42</v>
      </c>
      <c r="D148" s="16">
        <v>120</v>
      </c>
      <c r="E148" s="16">
        <v>4800</v>
      </c>
      <c r="F148" s="7">
        <f t="shared" si="3"/>
        <v>40000</v>
      </c>
    </row>
    <row r="149" spans="1:9" ht="23.25" hidden="1" customHeight="1">
      <c r="A149" s="1" t="s">
        <v>65</v>
      </c>
      <c r="B149" s="6" t="s">
        <v>33</v>
      </c>
      <c r="C149" s="6" t="s">
        <v>43</v>
      </c>
      <c r="D149" s="16">
        <v>50</v>
      </c>
      <c r="E149" s="16">
        <v>200</v>
      </c>
      <c r="F149" s="7">
        <f t="shared" si="3"/>
        <v>4000</v>
      </c>
    </row>
    <row r="150" spans="1:9" ht="23.25" customHeight="1">
      <c r="A150" s="1" t="s">
        <v>65</v>
      </c>
      <c r="B150" s="6" t="s">
        <v>44</v>
      </c>
      <c r="C150" s="6" t="s">
        <v>45</v>
      </c>
      <c r="D150" s="16">
        <v>20</v>
      </c>
      <c r="E150" s="16">
        <v>35</v>
      </c>
      <c r="F150" s="7">
        <f t="shared" si="3"/>
        <v>1750</v>
      </c>
      <c r="H150" s="1">
        <v>2</v>
      </c>
      <c r="I150" s="1">
        <v>3</v>
      </c>
    </row>
    <row r="151" spans="1:9" ht="23.25" customHeight="1">
      <c r="A151" s="1" t="s">
        <v>65</v>
      </c>
      <c r="B151" s="6" t="s">
        <v>44</v>
      </c>
      <c r="C151" s="6" t="s">
        <v>46</v>
      </c>
      <c r="D151" s="16">
        <v>20</v>
      </c>
      <c r="E151" s="16">
        <v>24</v>
      </c>
      <c r="F151" s="7">
        <f t="shared" si="3"/>
        <v>1200</v>
      </c>
      <c r="H151" s="1">
        <v>2</v>
      </c>
      <c r="I151" s="1">
        <v>2</v>
      </c>
    </row>
    <row r="152" spans="1:9" ht="23.25" customHeight="1">
      <c r="A152" s="1" t="s">
        <v>65</v>
      </c>
      <c r="B152" s="6" t="s">
        <v>44</v>
      </c>
      <c r="C152" s="6" t="s">
        <v>47</v>
      </c>
      <c r="D152" s="16">
        <v>500</v>
      </c>
      <c r="E152" s="16">
        <v>750</v>
      </c>
      <c r="F152" s="7">
        <f t="shared" si="3"/>
        <v>1500</v>
      </c>
      <c r="H152" s="1">
        <v>0</v>
      </c>
      <c r="I152" s="1">
        <v>0</v>
      </c>
    </row>
    <row r="153" spans="1:9" ht="23.25" customHeight="1">
      <c r="A153" s="1" t="s">
        <v>65</v>
      </c>
      <c r="B153" s="6" t="s">
        <v>44</v>
      </c>
      <c r="C153" s="6" t="s">
        <v>48</v>
      </c>
      <c r="D153" s="16">
        <v>16</v>
      </c>
      <c r="E153" s="16">
        <v>32</v>
      </c>
      <c r="F153" s="7">
        <f t="shared" si="3"/>
        <v>2000</v>
      </c>
      <c r="H153" s="1">
        <v>0.4</v>
      </c>
      <c r="I153" s="1">
        <v>400</v>
      </c>
    </row>
    <row r="154" spans="1:9" ht="23.25" hidden="1" customHeight="1">
      <c r="A154" s="1" t="s">
        <v>65</v>
      </c>
      <c r="B154" s="6" t="s">
        <v>49</v>
      </c>
      <c r="C154" s="6" t="s">
        <v>50</v>
      </c>
      <c r="D154" s="16">
        <v>627</v>
      </c>
      <c r="E154" s="16">
        <v>22553.19</v>
      </c>
      <c r="F154" s="7">
        <f t="shared" si="3"/>
        <v>35970</v>
      </c>
    </row>
    <row r="155" spans="1:9" ht="23.25" hidden="1" customHeight="1">
      <c r="A155" s="1" t="s">
        <v>65</v>
      </c>
      <c r="B155" s="6" t="s">
        <v>49</v>
      </c>
      <c r="C155" s="6" t="s">
        <v>51</v>
      </c>
      <c r="D155" s="16">
        <v>20</v>
      </c>
      <c r="E155" s="16">
        <v>40</v>
      </c>
      <c r="F155" s="7">
        <f t="shared" si="3"/>
        <v>2000</v>
      </c>
    </row>
    <row r="156" spans="1:9" ht="23.25" hidden="1" customHeight="1">
      <c r="A156" s="1" t="s">
        <v>65</v>
      </c>
      <c r="B156" s="6" t="s">
        <v>49</v>
      </c>
      <c r="C156" s="6" t="s">
        <v>52</v>
      </c>
      <c r="D156" s="16">
        <v>750</v>
      </c>
      <c r="E156" s="16">
        <v>1875</v>
      </c>
      <c r="F156" s="7">
        <f t="shared" si="3"/>
        <v>2500</v>
      </c>
    </row>
    <row r="157" spans="1:9" ht="23.25" hidden="1" customHeight="1">
      <c r="A157" s="1" t="s">
        <v>65</v>
      </c>
      <c r="B157" s="6" t="s">
        <v>49</v>
      </c>
      <c r="C157" s="6" t="s">
        <v>53</v>
      </c>
      <c r="D157" s="16"/>
      <c r="E157" s="16">
        <v>0</v>
      </c>
      <c r="F157" s="7"/>
    </row>
    <row r="158" spans="1:9" ht="23.25" hidden="1" customHeight="1">
      <c r="A158" s="1" t="s">
        <v>65</v>
      </c>
      <c r="B158" s="6" t="s">
        <v>54</v>
      </c>
      <c r="C158" s="6" t="s">
        <v>55</v>
      </c>
      <c r="D158" s="16">
        <v>200</v>
      </c>
      <c r="E158" s="16">
        <v>420</v>
      </c>
      <c r="F158" s="7">
        <f t="shared" si="3"/>
        <v>2100</v>
      </c>
    </row>
    <row r="159" spans="1:9" ht="23.25" hidden="1" customHeight="1">
      <c r="A159" s="1" t="s">
        <v>65</v>
      </c>
      <c r="B159" s="6" t="s">
        <v>54</v>
      </c>
      <c r="C159" s="6" t="s">
        <v>56</v>
      </c>
      <c r="D159" s="16"/>
      <c r="E159" s="16">
        <v>0</v>
      </c>
      <c r="F159" s="7"/>
    </row>
    <row r="160" spans="1:9" ht="23.25" hidden="1" customHeight="1">
      <c r="A160" s="1" t="s">
        <v>65</v>
      </c>
      <c r="B160" s="6" t="s">
        <v>54</v>
      </c>
      <c r="C160" s="6" t="s">
        <v>57</v>
      </c>
      <c r="D160" s="16"/>
      <c r="E160" s="16">
        <v>0</v>
      </c>
      <c r="F160" s="7"/>
    </row>
    <row r="161" spans="1:6" ht="23.25" hidden="1" customHeight="1">
      <c r="A161" s="1" t="s">
        <v>65</v>
      </c>
      <c r="B161" s="6" t="s">
        <v>54</v>
      </c>
      <c r="C161" s="6" t="s">
        <v>58</v>
      </c>
      <c r="D161" s="16"/>
      <c r="E161" s="16">
        <v>0</v>
      </c>
      <c r="F161" s="7"/>
    </row>
    <row r="162" spans="1:6" ht="23.25" hidden="1" customHeight="1">
      <c r="A162" s="1" t="s">
        <v>65</v>
      </c>
      <c r="B162" s="6" t="s">
        <v>54</v>
      </c>
      <c r="C162" s="6" t="s">
        <v>69</v>
      </c>
      <c r="D162" s="16">
        <v>500</v>
      </c>
      <c r="E162" s="16">
        <v>15000</v>
      </c>
      <c r="F162" s="7">
        <f t="shared" ref="F162" si="4">E162/D162*1000</f>
        <v>30000</v>
      </c>
    </row>
    <row r="163" spans="1:6" ht="23.25" hidden="1" customHeight="1">
      <c r="A163" s="1" t="s">
        <v>65</v>
      </c>
      <c r="B163" s="6"/>
      <c r="C163" s="6" t="s">
        <v>70</v>
      </c>
      <c r="D163" s="7">
        <f>SUM(D114:D162)</f>
        <v>53156</v>
      </c>
      <c r="E163" s="7">
        <f>SUM(E114:E162)</f>
        <v>775795.49</v>
      </c>
      <c r="F163" s="7"/>
    </row>
    <row r="164" spans="1:6" ht="23.25" hidden="1" customHeight="1">
      <c r="A164" s="1" t="s">
        <v>65</v>
      </c>
      <c r="B164" s="6"/>
      <c r="C164" s="6" t="s">
        <v>71</v>
      </c>
      <c r="D164" s="11">
        <f>D163-D165</f>
        <v>53156</v>
      </c>
      <c r="E164" s="7">
        <f>E163-E165</f>
        <v>775795.49</v>
      </c>
      <c r="F164" s="7"/>
    </row>
    <row r="165" spans="1:6" ht="23.25" hidden="1" customHeight="1">
      <c r="A165" s="1" t="s">
        <v>65</v>
      </c>
      <c r="B165" s="6"/>
      <c r="C165" s="6" t="s">
        <v>72</v>
      </c>
      <c r="D165" s="11">
        <f>D115+D117+D122+D125+D141+D144</f>
        <v>0</v>
      </c>
      <c r="E165" s="7">
        <f>E115+E117+E122+E125+E141+E144</f>
        <v>0</v>
      </c>
      <c r="F165" s="7"/>
    </row>
    <row r="166" spans="1:6" ht="23.25" hidden="1" customHeight="1">
      <c r="A166" s="1" t="s">
        <v>65</v>
      </c>
      <c r="B166" s="12"/>
      <c r="C166" s="6" t="s">
        <v>74</v>
      </c>
      <c r="D166" s="11">
        <v>43000</v>
      </c>
      <c r="E166" s="7"/>
      <c r="F166" s="7"/>
    </row>
    <row r="167" spans="1:6" ht="23.25" hidden="1" customHeight="1">
      <c r="A167" s="1" t="s">
        <v>65</v>
      </c>
      <c r="B167" s="12"/>
      <c r="C167" s="6" t="s">
        <v>73</v>
      </c>
      <c r="D167" s="11"/>
      <c r="E167" s="7"/>
      <c r="F167" s="7"/>
    </row>
    <row r="168" spans="1:6" ht="23.25" hidden="1" customHeight="1">
      <c r="A168" s="1" t="s">
        <v>65</v>
      </c>
      <c r="B168" s="12"/>
      <c r="C168" s="6" t="s">
        <v>62</v>
      </c>
      <c r="D168" s="11">
        <f>D163+D166+D167</f>
        <v>96156</v>
      </c>
      <c r="E168" s="7"/>
      <c r="F168" s="7"/>
    </row>
    <row r="169" spans="1:6" ht="23.25" hidden="1" customHeight="1">
      <c r="A169" s="1" t="s">
        <v>66</v>
      </c>
      <c r="B169" s="6" t="s">
        <v>0</v>
      </c>
      <c r="C169" s="6" t="s">
        <v>1</v>
      </c>
      <c r="D169" s="7" t="s">
        <v>2</v>
      </c>
      <c r="E169" s="7" t="s">
        <v>3</v>
      </c>
      <c r="F169" s="8" t="s">
        <v>61</v>
      </c>
    </row>
    <row r="170" spans="1:6" ht="23.25" hidden="1" customHeight="1">
      <c r="A170" s="1" t="s">
        <v>66</v>
      </c>
      <c r="B170" s="6" t="s">
        <v>4</v>
      </c>
      <c r="C170" s="6" t="s">
        <v>5</v>
      </c>
      <c r="D170" s="14">
        <v>800</v>
      </c>
      <c r="E170" s="14">
        <v>2400</v>
      </c>
      <c r="F170" s="7">
        <f>E170/D170*1000</f>
        <v>3000</v>
      </c>
    </row>
    <row r="171" spans="1:6" ht="23.25" hidden="1" customHeight="1">
      <c r="A171" s="1" t="s">
        <v>66</v>
      </c>
      <c r="B171" s="6" t="s">
        <v>4</v>
      </c>
      <c r="C171" s="6" t="s">
        <v>6</v>
      </c>
      <c r="D171" s="14">
        <v>0</v>
      </c>
      <c r="E171" s="14">
        <v>0</v>
      </c>
      <c r="F171" s="7"/>
    </row>
    <row r="172" spans="1:6" ht="23.25" hidden="1" customHeight="1">
      <c r="A172" s="1" t="s">
        <v>66</v>
      </c>
      <c r="B172" s="6" t="s">
        <v>4</v>
      </c>
      <c r="C172" s="6" t="s">
        <v>7</v>
      </c>
      <c r="D172" s="14">
        <v>4700</v>
      </c>
      <c r="E172" s="14">
        <v>18800</v>
      </c>
      <c r="F172" s="7">
        <f t="shared" ref="F172:F214" si="5">E172/D172*1000</f>
        <v>4000</v>
      </c>
    </row>
    <row r="173" spans="1:6" ht="23.25" hidden="1" customHeight="1">
      <c r="A173" s="1" t="s">
        <v>66</v>
      </c>
      <c r="B173" s="6" t="s">
        <v>4</v>
      </c>
      <c r="C173" s="6" t="s">
        <v>8</v>
      </c>
      <c r="D173" s="14">
        <v>0</v>
      </c>
      <c r="E173" s="14">
        <v>0</v>
      </c>
      <c r="F173" s="7"/>
    </row>
    <row r="174" spans="1:6" ht="23.25" hidden="1" customHeight="1">
      <c r="A174" s="1" t="s">
        <v>66</v>
      </c>
      <c r="B174" s="6" t="s">
        <v>4</v>
      </c>
      <c r="C174" s="6" t="s">
        <v>9</v>
      </c>
      <c r="D174" s="14">
        <v>0</v>
      </c>
      <c r="E174" s="14">
        <v>0</v>
      </c>
      <c r="F174" s="7"/>
    </row>
    <row r="175" spans="1:6" ht="23.25" hidden="1" customHeight="1">
      <c r="A175" s="1" t="s">
        <v>66</v>
      </c>
      <c r="B175" s="6" t="s">
        <v>4</v>
      </c>
      <c r="C175" s="6" t="s">
        <v>10</v>
      </c>
      <c r="D175" s="14">
        <v>0</v>
      </c>
      <c r="E175" s="14">
        <v>0</v>
      </c>
      <c r="F175" s="7"/>
    </row>
    <row r="176" spans="1:6" ht="23.25" hidden="1" customHeight="1">
      <c r="A176" s="1" t="s">
        <v>66</v>
      </c>
      <c r="B176" s="6" t="s">
        <v>4</v>
      </c>
      <c r="C176" s="6" t="s">
        <v>11</v>
      </c>
      <c r="D176" s="14">
        <v>200</v>
      </c>
      <c r="E176" s="14">
        <v>356</v>
      </c>
      <c r="F176" s="7">
        <f t="shared" si="5"/>
        <v>1780</v>
      </c>
    </row>
    <row r="177" spans="1:6" ht="23.25" hidden="1" customHeight="1">
      <c r="A177" s="1" t="s">
        <v>66</v>
      </c>
      <c r="B177" s="6" t="s">
        <v>12</v>
      </c>
      <c r="C177" s="6" t="s">
        <v>13</v>
      </c>
      <c r="D177" s="14">
        <v>0</v>
      </c>
      <c r="E177" s="14">
        <v>0</v>
      </c>
      <c r="F177" s="7"/>
    </row>
    <row r="178" spans="1:6" ht="23.25" hidden="1" customHeight="1">
      <c r="A178" s="1" t="s">
        <v>66</v>
      </c>
      <c r="B178" s="6" t="s">
        <v>12</v>
      </c>
      <c r="C178" s="6" t="s">
        <v>14</v>
      </c>
      <c r="D178" s="14">
        <v>0</v>
      </c>
      <c r="E178" s="14">
        <v>0</v>
      </c>
      <c r="F178" s="7"/>
    </row>
    <row r="179" spans="1:6" ht="23.25" hidden="1" customHeight="1">
      <c r="A179" s="1" t="s">
        <v>66</v>
      </c>
      <c r="B179" s="6" t="s">
        <v>12</v>
      </c>
      <c r="C179" s="6" t="s">
        <v>15</v>
      </c>
      <c r="D179" s="14">
        <v>0</v>
      </c>
      <c r="E179" s="14">
        <v>0</v>
      </c>
      <c r="F179" s="7"/>
    </row>
    <row r="180" spans="1:6" ht="23.25" hidden="1" customHeight="1">
      <c r="A180" s="1" t="s">
        <v>66</v>
      </c>
      <c r="B180" s="6" t="s">
        <v>12</v>
      </c>
      <c r="C180" s="6" t="s">
        <v>16</v>
      </c>
      <c r="D180" s="14">
        <v>0</v>
      </c>
      <c r="E180" s="14">
        <v>0</v>
      </c>
      <c r="F180" s="7"/>
    </row>
    <row r="181" spans="1:6" ht="23.25" hidden="1" customHeight="1">
      <c r="A181" s="1" t="s">
        <v>66</v>
      </c>
      <c r="B181" s="6" t="s">
        <v>12</v>
      </c>
      <c r="C181" s="6" t="s">
        <v>17</v>
      </c>
      <c r="D181" s="14">
        <v>0</v>
      </c>
      <c r="E181" s="14">
        <v>0</v>
      </c>
      <c r="F181" s="7"/>
    </row>
    <row r="182" spans="1:6" ht="23.25" hidden="1" customHeight="1">
      <c r="A182" s="1" t="s">
        <v>66</v>
      </c>
      <c r="B182" s="6" t="s">
        <v>12</v>
      </c>
      <c r="C182" s="6" t="s">
        <v>18</v>
      </c>
      <c r="D182" s="14">
        <v>0</v>
      </c>
      <c r="E182" s="14">
        <v>0</v>
      </c>
      <c r="F182" s="7"/>
    </row>
    <row r="183" spans="1:6" ht="23.25" hidden="1" customHeight="1">
      <c r="A183" s="1" t="s">
        <v>66</v>
      </c>
      <c r="B183" s="6" t="s">
        <v>19</v>
      </c>
      <c r="C183" s="6" t="s">
        <v>20</v>
      </c>
      <c r="D183" s="14">
        <v>141</v>
      </c>
      <c r="E183" s="14">
        <v>4230</v>
      </c>
      <c r="F183" s="7">
        <f t="shared" si="5"/>
        <v>30000</v>
      </c>
    </row>
    <row r="184" spans="1:6" ht="23.25" hidden="1" customHeight="1">
      <c r="A184" s="1" t="s">
        <v>66</v>
      </c>
      <c r="B184" s="6" t="s">
        <v>19</v>
      </c>
      <c r="C184" s="6" t="s">
        <v>21</v>
      </c>
      <c r="D184" s="14">
        <v>36</v>
      </c>
      <c r="E184" s="14">
        <v>1080</v>
      </c>
      <c r="F184" s="7">
        <f t="shared" si="5"/>
        <v>30000</v>
      </c>
    </row>
    <row r="185" spans="1:6" ht="23.25" hidden="1" customHeight="1">
      <c r="A185" s="1" t="s">
        <v>66</v>
      </c>
      <c r="B185" s="6" t="s">
        <v>19</v>
      </c>
      <c r="C185" s="6" t="s">
        <v>22</v>
      </c>
      <c r="D185" s="14">
        <v>668</v>
      </c>
      <c r="E185" s="14">
        <v>16700</v>
      </c>
      <c r="F185" s="7">
        <f t="shared" si="5"/>
        <v>25000</v>
      </c>
    </row>
    <row r="186" spans="1:6" ht="23.25" hidden="1" customHeight="1">
      <c r="A186" s="1" t="s">
        <v>66</v>
      </c>
      <c r="B186" s="6" t="s">
        <v>19</v>
      </c>
      <c r="C186" s="6" t="s">
        <v>23</v>
      </c>
      <c r="D186" s="14">
        <v>59</v>
      </c>
      <c r="E186" s="14">
        <v>1475</v>
      </c>
      <c r="F186" s="7">
        <f t="shared" si="5"/>
        <v>25000</v>
      </c>
    </row>
    <row r="187" spans="1:6" ht="23.25" hidden="1" customHeight="1">
      <c r="A187" s="1" t="s">
        <v>66</v>
      </c>
      <c r="B187" s="6" t="s">
        <v>19</v>
      </c>
      <c r="C187" s="6" t="s">
        <v>24</v>
      </c>
      <c r="D187" s="14">
        <v>1</v>
      </c>
      <c r="E187" s="14">
        <v>20</v>
      </c>
      <c r="F187" s="7">
        <f t="shared" si="5"/>
        <v>20000</v>
      </c>
    </row>
    <row r="188" spans="1:6" ht="23.25" hidden="1" customHeight="1">
      <c r="A188" s="1" t="s">
        <v>66</v>
      </c>
      <c r="B188" s="6" t="s">
        <v>25</v>
      </c>
      <c r="C188" s="6" t="s">
        <v>26</v>
      </c>
      <c r="D188" s="14">
        <v>0</v>
      </c>
      <c r="E188" s="14">
        <v>0</v>
      </c>
      <c r="F188" s="7"/>
    </row>
    <row r="189" spans="1:6" ht="23.25" hidden="1" customHeight="1">
      <c r="A189" s="1" t="s">
        <v>66</v>
      </c>
      <c r="B189" s="6" t="s">
        <v>25</v>
      </c>
      <c r="C189" s="6" t="s">
        <v>60</v>
      </c>
      <c r="D189" s="14">
        <v>137</v>
      </c>
      <c r="E189" s="14">
        <v>9590</v>
      </c>
      <c r="F189" s="7">
        <f t="shared" si="5"/>
        <v>70000</v>
      </c>
    </row>
    <row r="190" spans="1:6" ht="23.25" hidden="1" customHeight="1">
      <c r="A190" s="1" t="s">
        <v>66</v>
      </c>
      <c r="B190" s="6" t="s">
        <v>25</v>
      </c>
      <c r="C190" s="6" t="s">
        <v>27</v>
      </c>
      <c r="D190" s="14">
        <v>10</v>
      </c>
      <c r="E190" s="14">
        <v>370</v>
      </c>
      <c r="F190" s="7">
        <f t="shared" si="5"/>
        <v>37000</v>
      </c>
    </row>
    <row r="191" spans="1:6" ht="23.25" hidden="1" customHeight="1">
      <c r="A191" s="1" t="s">
        <v>66</v>
      </c>
      <c r="B191" s="6" t="s">
        <v>25</v>
      </c>
      <c r="C191" s="6" t="s">
        <v>28</v>
      </c>
      <c r="D191" s="14">
        <v>149</v>
      </c>
      <c r="E191" s="14">
        <v>14900</v>
      </c>
      <c r="F191" s="7">
        <f t="shared" si="5"/>
        <v>100000</v>
      </c>
    </row>
    <row r="192" spans="1:6" ht="23.25" hidden="1" customHeight="1">
      <c r="A192" s="1" t="s">
        <v>66</v>
      </c>
      <c r="B192" s="6" t="s">
        <v>25</v>
      </c>
      <c r="C192" s="6" t="s">
        <v>29</v>
      </c>
      <c r="D192" s="14">
        <v>130</v>
      </c>
      <c r="E192" s="14">
        <v>2600</v>
      </c>
      <c r="F192" s="7">
        <f t="shared" si="5"/>
        <v>20000</v>
      </c>
    </row>
    <row r="193" spans="1:9" ht="23.25" hidden="1" customHeight="1">
      <c r="A193" s="1" t="s">
        <v>66</v>
      </c>
      <c r="B193" s="6" t="s">
        <v>25</v>
      </c>
      <c r="C193" s="6" t="s">
        <v>30</v>
      </c>
      <c r="D193" s="14">
        <v>0</v>
      </c>
      <c r="E193" s="14">
        <v>0</v>
      </c>
      <c r="F193" s="7"/>
    </row>
    <row r="194" spans="1:9" ht="23.25" hidden="1" customHeight="1">
      <c r="A194" s="1" t="s">
        <v>66</v>
      </c>
      <c r="B194" s="6" t="s">
        <v>25</v>
      </c>
      <c r="C194" s="6" t="s">
        <v>31</v>
      </c>
      <c r="D194" s="14"/>
      <c r="E194" s="14">
        <v>0</v>
      </c>
      <c r="F194" s="7"/>
    </row>
    <row r="195" spans="1:9" ht="23.25" hidden="1" customHeight="1">
      <c r="A195" s="1" t="s">
        <v>66</v>
      </c>
      <c r="B195" s="6" t="s">
        <v>25</v>
      </c>
      <c r="C195" s="6" t="s">
        <v>32</v>
      </c>
      <c r="D195" s="14">
        <v>100</v>
      </c>
      <c r="E195" s="14">
        <v>4000</v>
      </c>
      <c r="F195" s="7">
        <f t="shared" si="5"/>
        <v>40000</v>
      </c>
    </row>
    <row r="196" spans="1:9" ht="23.25" hidden="1" customHeight="1">
      <c r="A196" s="1" t="s">
        <v>66</v>
      </c>
      <c r="B196" s="6" t="s">
        <v>33</v>
      </c>
      <c r="C196" s="6" t="s">
        <v>34</v>
      </c>
      <c r="D196" s="14">
        <v>800</v>
      </c>
      <c r="E196" s="14">
        <v>7336</v>
      </c>
      <c r="F196" s="7">
        <f t="shared" si="5"/>
        <v>9170</v>
      </c>
    </row>
    <row r="197" spans="1:9" ht="23.25" hidden="1" customHeight="1">
      <c r="A197" s="1" t="s">
        <v>66</v>
      </c>
      <c r="B197" s="6" t="s">
        <v>33</v>
      </c>
      <c r="C197" s="6" t="s">
        <v>35</v>
      </c>
      <c r="D197" s="14">
        <v>0</v>
      </c>
      <c r="E197" s="14">
        <v>0</v>
      </c>
      <c r="F197" s="7"/>
    </row>
    <row r="198" spans="1:9" ht="23.25" hidden="1" customHeight="1">
      <c r="A198" s="1" t="s">
        <v>66</v>
      </c>
      <c r="B198" s="6" t="s">
        <v>33</v>
      </c>
      <c r="C198" s="6" t="s">
        <v>36</v>
      </c>
      <c r="D198" s="14">
        <v>0</v>
      </c>
      <c r="E198" s="14">
        <v>0</v>
      </c>
      <c r="F198" s="7"/>
    </row>
    <row r="199" spans="1:9" ht="23.25" hidden="1" customHeight="1">
      <c r="A199" s="1" t="s">
        <v>66</v>
      </c>
      <c r="B199" s="6" t="s">
        <v>33</v>
      </c>
      <c r="C199" s="6" t="s">
        <v>37</v>
      </c>
      <c r="D199" s="14">
        <v>0</v>
      </c>
      <c r="E199" s="14">
        <v>0</v>
      </c>
      <c r="F199" s="7"/>
    </row>
    <row r="200" spans="1:9" ht="23.25" hidden="1" customHeight="1">
      <c r="A200" s="1" t="s">
        <v>66</v>
      </c>
      <c r="B200" s="6" t="s">
        <v>33</v>
      </c>
      <c r="C200" s="6" t="s">
        <v>38</v>
      </c>
      <c r="D200" s="14">
        <v>0</v>
      </c>
      <c r="E200" s="14">
        <v>0</v>
      </c>
      <c r="F200" s="7"/>
    </row>
    <row r="201" spans="1:9" ht="23.25" hidden="1" customHeight="1">
      <c r="A201" s="1" t="s">
        <v>66</v>
      </c>
      <c r="B201" s="6" t="s">
        <v>33</v>
      </c>
      <c r="C201" s="6" t="s">
        <v>39</v>
      </c>
      <c r="D201" s="14">
        <v>30</v>
      </c>
      <c r="E201" s="14">
        <v>2250</v>
      </c>
      <c r="F201" s="7">
        <f t="shared" si="5"/>
        <v>75000</v>
      </c>
    </row>
    <row r="202" spans="1:9" ht="23.25" hidden="1" customHeight="1">
      <c r="A202" s="1" t="s">
        <v>66</v>
      </c>
      <c r="B202" s="6" t="s">
        <v>33</v>
      </c>
      <c r="C202" s="6" t="s">
        <v>40</v>
      </c>
      <c r="D202" s="14">
        <v>0</v>
      </c>
      <c r="E202" s="14">
        <v>0</v>
      </c>
      <c r="F202" s="7"/>
    </row>
    <row r="203" spans="1:9" ht="23.25" hidden="1" customHeight="1">
      <c r="A203" s="1" t="s">
        <v>66</v>
      </c>
      <c r="B203" s="6" t="s">
        <v>33</v>
      </c>
      <c r="C203" s="6" t="s">
        <v>41</v>
      </c>
      <c r="D203" s="14">
        <v>280</v>
      </c>
      <c r="E203" s="14">
        <v>19600</v>
      </c>
      <c r="F203" s="7">
        <f t="shared" si="5"/>
        <v>70000</v>
      </c>
    </row>
    <row r="204" spans="1:9" ht="23.25" hidden="1" customHeight="1">
      <c r="A204" s="1" t="s">
        <v>66</v>
      </c>
      <c r="B204" s="6" t="s">
        <v>33</v>
      </c>
      <c r="C204" s="6" t="s">
        <v>42</v>
      </c>
      <c r="D204" s="14">
        <v>340</v>
      </c>
      <c r="E204" s="14">
        <v>17000</v>
      </c>
      <c r="F204" s="7">
        <f t="shared" si="5"/>
        <v>50000</v>
      </c>
    </row>
    <row r="205" spans="1:9" ht="23.25" hidden="1" customHeight="1">
      <c r="A205" s="1" t="s">
        <v>66</v>
      </c>
      <c r="B205" s="6" t="s">
        <v>33</v>
      </c>
      <c r="C205" s="6" t="s">
        <v>43</v>
      </c>
      <c r="D205" s="14">
        <v>0</v>
      </c>
      <c r="E205" s="14">
        <v>0</v>
      </c>
      <c r="F205" s="7"/>
    </row>
    <row r="206" spans="1:9" ht="23.25" customHeight="1">
      <c r="A206" s="1" t="s">
        <v>66</v>
      </c>
      <c r="B206" s="6" t="s">
        <v>44</v>
      </c>
      <c r="C206" s="6" t="s">
        <v>45</v>
      </c>
      <c r="D206" s="14">
        <v>0</v>
      </c>
      <c r="E206" s="14">
        <v>0</v>
      </c>
      <c r="F206" s="7"/>
      <c r="H206" s="1">
        <v>45</v>
      </c>
      <c r="I206" s="1">
        <v>150</v>
      </c>
    </row>
    <row r="207" spans="1:9" ht="23.25" customHeight="1">
      <c r="A207" s="1" t="s">
        <v>66</v>
      </c>
      <c r="B207" s="6" t="s">
        <v>44</v>
      </c>
      <c r="C207" s="6" t="s">
        <v>46</v>
      </c>
      <c r="D207" s="14">
        <v>0</v>
      </c>
      <c r="E207" s="14">
        <v>0</v>
      </c>
      <c r="F207" s="7"/>
      <c r="H207" s="1">
        <f>SUBTOTAL(9,D766:D769)</f>
        <v>141</v>
      </c>
      <c r="I207" s="1">
        <f>SUBTOTAL(9,E766:E769)</f>
        <v>226.5</v>
      </c>
    </row>
    <row r="208" spans="1:9" ht="23.25" customHeight="1">
      <c r="A208" s="1" t="s">
        <v>66</v>
      </c>
      <c r="B208" s="6" t="s">
        <v>44</v>
      </c>
      <c r="C208" s="6" t="s">
        <v>47</v>
      </c>
      <c r="D208" s="14">
        <v>0</v>
      </c>
      <c r="E208" s="14">
        <v>0</v>
      </c>
      <c r="F208" s="7"/>
      <c r="H208" s="1">
        <f>SUBTOTAL(9,D822:D825)</f>
        <v>23</v>
      </c>
      <c r="I208" s="1">
        <f>SUBTOTAL(9,E822:E825)</f>
        <v>32.200000000000003</v>
      </c>
    </row>
    <row r="209" spans="1:9" ht="23.25" customHeight="1">
      <c r="A209" s="1" t="s">
        <v>66</v>
      </c>
      <c r="B209" s="6" t="s">
        <v>44</v>
      </c>
      <c r="C209" s="6" t="s">
        <v>48</v>
      </c>
      <c r="D209" s="14">
        <v>0</v>
      </c>
      <c r="E209" s="14">
        <v>0</v>
      </c>
      <c r="F209" s="7"/>
      <c r="H209" s="1">
        <f>SUBTOTAL(9,D880:D881)</f>
        <v>30</v>
      </c>
      <c r="I209" s="1">
        <f>SUBTOTAL(9,E880:E881)</f>
        <v>30</v>
      </c>
    </row>
    <row r="210" spans="1:9" ht="23.25" hidden="1" customHeight="1">
      <c r="A210" s="1" t="s">
        <v>66</v>
      </c>
      <c r="B210" s="6" t="s">
        <v>49</v>
      </c>
      <c r="C210" s="6" t="s">
        <v>50</v>
      </c>
      <c r="D210" s="14">
        <v>21</v>
      </c>
      <c r="E210" s="14">
        <v>420</v>
      </c>
      <c r="F210" s="7">
        <f t="shared" si="5"/>
        <v>20000</v>
      </c>
    </row>
    <row r="211" spans="1:9" ht="23.25" hidden="1" customHeight="1">
      <c r="A211" s="1" t="s">
        <v>66</v>
      </c>
      <c r="B211" s="6" t="s">
        <v>49</v>
      </c>
      <c r="C211" s="6" t="s">
        <v>51</v>
      </c>
      <c r="D211" s="20">
        <v>2.5</v>
      </c>
      <c r="E211" s="14">
        <v>7.5</v>
      </c>
      <c r="F211" s="7">
        <f t="shared" si="5"/>
        <v>3000</v>
      </c>
    </row>
    <row r="212" spans="1:9" ht="23.25" hidden="1" customHeight="1">
      <c r="A212" s="1" t="s">
        <v>66</v>
      </c>
      <c r="B212" s="6" t="s">
        <v>49</v>
      </c>
      <c r="C212" s="6" t="s">
        <v>52</v>
      </c>
      <c r="D212" s="14">
        <v>500</v>
      </c>
      <c r="E212" s="14">
        <v>1350</v>
      </c>
      <c r="F212" s="7">
        <f t="shared" si="5"/>
        <v>2700</v>
      </c>
    </row>
    <row r="213" spans="1:9" ht="23.25" hidden="1" customHeight="1">
      <c r="A213" s="1" t="s">
        <v>66</v>
      </c>
      <c r="B213" s="6" t="s">
        <v>49</v>
      </c>
      <c r="C213" s="6" t="s">
        <v>53</v>
      </c>
      <c r="D213" s="14">
        <v>0</v>
      </c>
      <c r="E213" s="14">
        <v>0</v>
      </c>
      <c r="F213" s="7"/>
    </row>
    <row r="214" spans="1:9" ht="23.25" hidden="1" customHeight="1">
      <c r="A214" s="1" t="s">
        <v>66</v>
      </c>
      <c r="B214" s="6" t="s">
        <v>54</v>
      </c>
      <c r="C214" s="6" t="s">
        <v>55</v>
      </c>
      <c r="D214" s="14">
        <v>60</v>
      </c>
      <c r="E214" s="14">
        <v>150</v>
      </c>
      <c r="F214" s="7">
        <f t="shared" si="5"/>
        <v>2500</v>
      </c>
    </row>
    <row r="215" spans="1:9" ht="23.25" hidden="1" customHeight="1">
      <c r="A215" s="1" t="s">
        <v>66</v>
      </c>
      <c r="B215" s="6" t="s">
        <v>54</v>
      </c>
      <c r="C215" s="6" t="s">
        <v>56</v>
      </c>
      <c r="D215" s="14">
        <v>0</v>
      </c>
      <c r="E215" s="14">
        <v>0</v>
      </c>
      <c r="F215" s="7"/>
    </row>
    <row r="216" spans="1:9" ht="23.25" hidden="1" customHeight="1">
      <c r="A216" s="1" t="s">
        <v>66</v>
      </c>
      <c r="B216" s="6" t="s">
        <v>54</v>
      </c>
      <c r="C216" s="6" t="s">
        <v>57</v>
      </c>
      <c r="D216" s="14">
        <v>0</v>
      </c>
      <c r="E216" s="14">
        <v>0</v>
      </c>
      <c r="F216" s="7"/>
    </row>
    <row r="217" spans="1:9" ht="23.25" hidden="1" customHeight="1">
      <c r="A217" s="1" t="s">
        <v>66</v>
      </c>
      <c r="B217" s="6" t="s">
        <v>54</v>
      </c>
      <c r="C217" s="6" t="s">
        <v>58</v>
      </c>
      <c r="D217" s="14">
        <v>0</v>
      </c>
      <c r="E217" s="14">
        <v>0</v>
      </c>
      <c r="F217" s="7"/>
    </row>
    <row r="218" spans="1:9" ht="23.25" hidden="1" customHeight="1">
      <c r="A218" s="1" t="s">
        <v>66</v>
      </c>
      <c r="B218" s="6" t="s">
        <v>54</v>
      </c>
      <c r="C218" s="6" t="s">
        <v>69</v>
      </c>
      <c r="D218" s="14">
        <v>100</v>
      </c>
      <c r="E218" s="14">
        <v>4000</v>
      </c>
      <c r="F218" s="7">
        <f t="shared" ref="F218" si="6">E218/D218*1000</f>
        <v>40000</v>
      </c>
    </row>
    <row r="219" spans="1:9" ht="23.25" hidden="1" customHeight="1">
      <c r="A219" s="1" t="s">
        <v>66</v>
      </c>
      <c r="B219" s="6"/>
      <c r="C219" s="6" t="s">
        <v>70</v>
      </c>
      <c r="D219" s="11">
        <f>SUM(D170:D218)</f>
        <v>9264.5</v>
      </c>
      <c r="E219" s="7">
        <f>SUM(E170:E218)</f>
        <v>128634.5</v>
      </c>
      <c r="F219" s="7"/>
    </row>
    <row r="220" spans="1:9" ht="23.25" hidden="1" customHeight="1">
      <c r="A220" s="1" t="s">
        <v>66</v>
      </c>
      <c r="B220" s="6"/>
      <c r="C220" s="6" t="s">
        <v>71</v>
      </c>
      <c r="D220" s="11">
        <f>D219-D221</f>
        <v>9264.5</v>
      </c>
      <c r="E220" s="7">
        <f>E219-E221</f>
        <v>128634.5</v>
      </c>
      <c r="F220" s="11">
        <v>0</v>
      </c>
    </row>
    <row r="221" spans="1:9" ht="23.25" hidden="1" customHeight="1">
      <c r="A221" s="1" t="s">
        <v>66</v>
      </c>
      <c r="B221" s="6"/>
      <c r="C221" s="6" t="s">
        <v>72</v>
      </c>
      <c r="D221" s="11">
        <f>D171+D173+D178+D181+D197+D200</f>
        <v>0</v>
      </c>
      <c r="E221" s="7">
        <f>E171+E173+E178+E181+E197+E200</f>
        <v>0</v>
      </c>
      <c r="F221" s="7">
        <v>0</v>
      </c>
    </row>
    <row r="222" spans="1:9" ht="23.25" hidden="1" customHeight="1">
      <c r="A222" s="1" t="s">
        <v>66</v>
      </c>
      <c r="B222" s="12"/>
      <c r="C222" s="6" t="s">
        <v>74</v>
      </c>
      <c r="D222" s="11">
        <v>5300</v>
      </c>
      <c r="E222" s="7"/>
      <c r="F222" s="11">
        <v>0</v>
      </c>
    </row>
    <row r="223" spans="1:9" ht="23.25" hidden="1" customHeight="1">
      <c r="A223" s="1" t="s">
        <v>66</v>
      </c>
      <c r="B223" s="12"/>
      <c r="C223" s="6" t="s">
        <v>73</v>
      </c>
      <c r="D223" s="11"/>
      <c r="E223" s="7"/>
      <c r="F223" s="11">
        <v>0</v>
      </c>
    </row>
    <row r="224" spans="1:9" ht="23.25" hidden="1" customHeight="1">
      <c r="A224" s="1" t="s">
        <v>66</v>
      </c>
      <c r="B224" s="12"/>
      <c r="C224" s="6" t="s">
        <v>62</v>
      </c>
      <c r="D224" s="11">
        <f>D219+D222+D223</f>
        <v>14564.5</v>
      </c>
      <c r="E224" s="7"/>
      <c r="F224" s="11">
        <v>0</v>
      </c>
    </row>
    <row r="225" spans="1:6" ht="23.25" hidden="1" customHeight="1">
      <c r="A225" s="1" t="s">
        <v>67</v>
      </c>
      <c r="B225" s="6" t="s">
        <v>0</v>
      </c>
      <c r="C225" s="6" t="s">
        <v>1</v>
      </c>
      <c r="D225" s="7" t="s">
        <v>2</v>
      </c>
      <c r="E225" s="7" t="s">
        <v>3</v>
      </c>
      <c r="F225" s="8" t="s">
        <v>61</v>
      </c>
    </row>
    <row r="226" spans="1:6" ht="23.25" hidden="1" customHeight="1">
      <c r="A226" s="1" t="s">
        <v>67</v>
      </c>
      <c r="B226" s="6" t="s">
        <v>4</v>
      </c>
      <c r="C226" s="6" t="s">
        <v>5</v>
      </c>
      <c r="D226" s="14">
        <v>3290</v>
      </c>
      <c r="E226" s="14">
        <v>14805</v>
      </c>
      <c r="F226" s="7">
        <f>E226/D226*1000</f>
        <v>4500</v>
      </c>
    </row>
    <row r="227" spans="1:6" ht="23.25" hidden="1" customHeight="1">
      <c r="A227" s="1" t="s">
        <v>67</v>
      </c>
      <c r="B227" s="6" t="s">
        <v>4</v>
      </c>
      <c r="C227" s="6" t="s">
        <v>6</v>
      </c>
      <c r="D227" s="14">
        <v>0</v>
      </c>
      <c r="E227" s="14">
        <f t="shared" ref="E227:E272" si="7">F227*D227/1000</f>
        <v>0</v>
      </c>
      <c r="F227" s="14">
        <v>0</v>
      </c>
    </row>
    <row r="228" spans="1:6" ht="23.25" hidden="1" customHeight="1">
      <c r="A228" s="1" t="s">
        <v>67</v>
      </c>
      <c r="B228" s="6" t="s">
        <v>4</v>
      </c>
      <c r="C228" s="6" t="s">
        <v>7</v>
      </c>
      <c r="D228" s="14">
        <v>3400</v>
      </c>
      <c r="E228" s="14">
        <f t="shared" si="7"/>
        <v>14280</v>
      </c>
      <c r="F228" s="14">
        <v>4200</v>
      </c>
    </row>
    <row r="229" spans="1:6" ht="23.25" hidden="1" customHeight="1">
      <c r="A229" s="1" t="s">
        <v>67</v>
      </c>
      <c r="B229" s="6" t="s">
        <v>4</v>
      </c>
      <c r="C229" s="6" t="s">
        <v>8</v>
      </c>
      <c r="D229" s="14">
        <v>0</v>
      </c>
      <c r="E229" s="14">
        <f t="shared" si="7"/>
        <v>0</v>
      </c>
      <c r="F229" s="14">
        <v>0</v>
      </c>
    </row>
    <row r="230" spans="1:6" ht="23.25" hidden="1" customHeight="1">
      <c r="A230" s="1" t="s">
        <v>67</v>
      </c>
      <c r="B230" s="6" t="s">
        <v>4</v>
      </c>
      <c r="C230" s="6" t="s">
        <v>9</v>
      </c>
      <c r="D230" s="14">
        <v>0</v>
      </c>
      <c r="E230" s="14">
        <f t="shared" si="7"/>
        <v>0</v>
      </c>
      <c r="F230" s="14">
        <v>0</v>
      </c>
    </row>
    <row r="231" spans="1:6" ht="23.25" hidden="1" customHeight="1">
      <c r="A231" s="1" t="s">
        <v>67</v>
      </c>
      <c r="B231" s="6" t="s">
        <v>4</v>
      </c>
      <c r="C231" s="6" t="s">
        <v>10</v>
      </c>
      <c r="D231" s="14">
        <v>0</v>
      </c>
      <c r="E231" s="14">
        <f t="shared" si="7"/>
        <v>0</v>
      </c>
      <c r="F231" s="14">
        <v>0</v>
      </c>
    </row>
    <row r="232" spans="1:6" ht="23.25" hidden="1" customHeight="1">
      <c r="A232" s="1" t="s">
        <v>67</v>
      </c>
      <c r="B232" s="6" t="s">
        <v>4</v>
      </c>
      <c r="C232" s="6" t="s">
        <v>11</v>
      </c>
      <c r="D232" s="14">
        <v>150</v>
      </c>
      <c r="E232" s="14">
        <f t="shared" si="7"/>
        <v>270</v>
      </c>
      <c r="F232" s="14">
        <v>1800</v>
      </c>
    </row>
    <row r="233" spans="1:6" ht="23.25" hidden="1" customHeight="1">
      <c r="A233" s="1" t="s">
        <v>67</v>
      </c>
      <c r="B233" s="6" t="s">
        <v>12</v>
      </c>
      <c r="C233" s="6" t="s">
        <v>13</v>
      </c>
      <c r="D233" s="14">
        <v>0</v>
      </c>
      <c r="E233" s="14">
        <f t="shared" si="7"/>
        <v>0</v>
      </c>
      <c r="F233" s="14">
        <v>0</v>
      </c>
    </row>
    <row r="234" spans="1:6" ht="23.25" hidden="1" customHeight="1">
      <c r="A234" s="1" t="s">
        <v>67</v>
      </c>
      <c r="B234" s="6" t="s">
        <v>12</v>
      </c>
      <c r="C234" s="6" t="s">
        <v>14</v>
      </c>
      <c r="D234" s="14">
        <v>0</v>
      </c>
      <c r="E234" s="14">
        <f t="shared" si="7"/>
        <v>0</v>
      </c>
      <c r="F234" s="19">
        <v>0</v>
      </c>
    </row>
    <row r="235" spans="1:6" ht="23.25" hidden="1" customHeight="1">
      <c r="A235" s="1" t="s">
        <v>67</v>
      </c>
      <c r="B235" s="6" t="s">
        <v>12</v>
      </c>
      <c r="C235" s="6" t="s">
        <v>15</v>
      </c>
      <c r="D235" s="14">
        <v>0</v>
      </c>
      <c r="E235" s="14">
        <f t="shared" si="7"/>
        <v>0</v>
      </c>
      <c r="F235" s="19">
        <v>0</v>
      </c>
    </row>
    <row r="236" spans="1:6" ht="23.25" hidden="1" customHeight="1">
      <c r="A236" s="1" t="s">
        <v>67</v>
      </c>
      <c r="B236" s="6" t="s">
        <v>12</v>
      </c>
      <c r="C236" s="6" t="s">
        <v>16</v>
      </c>
      <c r="D236" s="14">
        <v>0</v>
      </c>
      <c r="E236" s="14">
        <f t="shared" si="7"/>
        <v>0</v>
      </c>
      <c r="F236" s="14">
        <v>0</v>
      </c>
    </row>
    <row r="237" spans="1:6" ht="23.25" hidden="1" customHeight="1">
      <c r="A237" s="1" t="s">
        <v>67</v>
      </c>
      <c r="B237" s="6" t="s">
        <v>12</v>
      </c>
      <c r="C237" s="6" t="s">
        <v>17</v>
      </c>
      <c r="D237" s="14">
        <v>0</v>
      </c>
      <c r="E237" s="14">
        <f t="shared" si="7"/>
        <v>0</v>
      </c>
      <c r="F237" s="19">
        <v>0</v>
      </c>
    </row>
    <row r="238" spans="1:6" ht="23.25" hidden="1" customHeight="1">
      <c r="A238" s="1" t="s">
        <v>67</v>
      </c>
      <c r="B238" s="6" t="s">
        <v>12</v>
      </c>
      <c r="C238" s="6" t="s">
        <v>18</v>
      </c>
      <c r="D238" s="14">
        <v>0</v>
      </c>
      <c r="E238" s="14">
        <f t="shared" si="7"/>
        <v>0</v>
      </c>
      <c r="F238" s="14">
        <v>0</v>
      </c>
    </row>
    <row r="239" spans="1:6" ht="23.25" hidden="1" customHeight="1">
      <c r="A239" s="1" t="s">
        <v>67</v>
      </c>
      <c r="B239" s="6" t="s">
        <v>19</v>
      </c>
      <c r="C239" s="6" t="s">
        <v>20</v>
      </c>
      <c r="D239" s="14">
        <v>285</v>
      </c>
      <c r="E239" s="14">
        <f t="shared" si="7"/>
        <v>9975</v>
      </c>
      <c r="F239" s="14">
        <v>35000</v>
      </c>
    </row>
    <row r="240" spans="1:6" ht="23.25" hidden="1" customHeight="1">
      <c r="A240" s="1" t="s">
        <v>67</v>
      </c>
      <c r="B240" s="6" t="s">
        <v>19</v>
      </c>
      <c r="C240" s="6" t="s">
        <v>21</v>
      </c>
      <c r="D240" s="14">
        <v>900</v>
      </c>
      <c r="E240" s="14">
        <f t="shared" si="7"/>
        <v>27000</v>
      </c>
      <c r="F240" s="14">
        <v>30000</v>
      </c>
    </row>
    <row r="241" spans="1:6" ht="23.25" hidden="1" customHeight="1">
      <c r="A241" s="1" t="s">
        <v>67</v>
      </c>
      <c r="B241" s="6" t="s">
        <v>19</v>
      </c>
      <c r="C241" s="6" t="s">
        <v>22</v>
      </c>
      <c r="D241" s="14">
        <v>350</v>
      </c>
      <c r="E241" s="14">
        <f t="shared" si="7"/>
        <v>12250</v>
      </c>
      <c r="F241" s="14">
        <v>35000</v>
      </c>
    </row>
    <row r="242" spans="1:6" ht="23.25" hidden="1" customHeight="1">
      <c r="A242" s="1" t="s">
        <v>67</v>
      </c>
      <c r="B242" s="6" t="s">
        <v>19</v>
      </c>
      <c r="C242" s="6" t="s">
        <v>23</v>
      </c>
      <c r="D242" s="14">
        <v>10</v>
      </c>
      <c r="E242" s="14">
        <f t="shared" si="7"/>
        <v>150</v>
      </c>
      <c r="F242" s="14">
        <v>15000</v>
      </c>
    </row>
    <row r="243" spans="1:6" ht="23.25" hidden="1" customHeight="1">
      <c r="A243" s="1" t="s">
        <v>67</v>
      </c>
      <c r="B243" s="6" t="s">
        <v>19</v>
      </c>
      <c r="C243" s="6" t="s">
        <v>24</v>
      </c>
      <c r="D243" s="14">
        <v>10</v>
      </c>
      <c r="E243" s="14">
        <f t="shared" si="7"/>
        <v>400</v>
      </c>
      <c r="F243" s="14">
        <v>40000</v>
      </c>
    </row>
    <row r="244" spans="1:6" ht="23.25" hidden="1" customHeight="1">
      <c r="A244" s="1" t="s">
        <v>67</v>
      </c>
      <c r="B244" s="6" t="s">
        <v>25</v>
      </c>
      <c r="C244" s="6" t="s">
        <v>26</v>
      </c>
      <c r="D244" s="14">
        <v>0</v>
      </c>
      <c r="E244" s="14">
        <f t="shared" si="7"/>
        <v>0</v>
      </c>
      <c r="F244" s="14">
        <v>0</v>
      </c>
    </row>
    <row r="245" spans="1:6" ht="23.25" hidden="1" customHeight="1">
      <c r="A245" s="1" t="s">
        <v>67</v>
      </c>
      <c r="B245" s="6" t="s">
        <v>25</v>
      </c>
      <c r="C245" s="6" t="s">
        <v>60</v>
      </c>
      <c r="D245" s="14">
        <v>15</v>
      </c>
      <c r="E245" s="14">
        <f t="shared" si="7"/>
        <v>600</v>
      </c>
      <c r="F245" s="14">
        <v>40000</v>
      </c>
    </row>
    <row r="246" spans="1:6" ht="23.25" hidden="1" customHeight="1">
      <c r="A246" s="1" t="s">
        <v>67</v>
      </c>
      <c r="B246" s="6" t="s">
        <v>25</v>
      </c>
      <c r="C246" s="6" t="s">
        <v>27</v>
      </c>
      <c r="D246" s="14">
        <v>50</v>
      </c>
      <c r="E246" s="14">
        <f t="shared" si="7"/>
        <v>1600</v>
      </c>
      <c r="F246" s="14">
        <v>32000</v>
      </c>
    </row>
    <row r="247" spans="1:6" ht="23.25" hidden="1" customHeight="1">
      <c r="A247" s="1" t="s">
        <v>67</v>
      </c>
      <c r="B247" s="6" t="s">
        <v>25</v>
      </c>
      <c r="C247" s="6" t="s">
        <v>28</v>
      </c>
      <c r="D247" s="14">
        <v>10</v>
      </c>
      <c r="E247" s="14">
        <f t="shared" si="7"/>
        <v>440</v>
      </c>
      <c r="F247" s="14">
        <v>44000</v>
      </c>
    </row>
    <row r="248" spans="1:6" ht="23.25" hidden="1" customHeight="1">
      <c r="A248" s="1" t="s">
        <v>67</v>
      </c>
      <c r="B248" s="6" t="s">
        <v>25</v>
      </c>
      <c r="C248" s="6" t="s">
        <v>29</v>
      </c>
      <c r="D248" s="14">
        <v>0</v>
      </c>
      <c r="E248" s="14">
        <f t="shared" si="7"/>
        <v>0</v>
      </c>
      <c r="F248" s="14">
        <v>0</v>
      </c>
    </row>
    <row r="249" spans="1:6" ht="23.25" hidden="1" customHeight="1">
      <c r="A249" s="1" t="s">
        <v>67</v>
      </c>
      <c r="B249" s="6" t="s">
        <v>25</v>
      </c>
      <c r="C249" s="6" t="s">
        <v>30</v>
      </c>
      <c r="D249" s="14">
        <v>0</v>
      </c>
      <c r="E249" s="14">
        <f t="shared" si="7"/>
        <v>0</v>
      </c>
      <c r="F249" s="19">
        <v>0</v>
      </c>
    </row>
    <row r="250" spans="1:6" ht="23.25" hidden="1" customHeight="1">
      <c r="A250" s="1" t="s">
        <v>67</v>
      </c>
      <c r="B250" s="6" t="s">
        <v>25</v>
      </c>
      <c r="C250" s="6" t="s">
        <v>31</v>
      </c>
      <c r="D250" s="14">
        <v>0</v>
      </c>
      <c r="E250" s="14">
        <f t="shared" si="7"/>
        <v>0</v>
      </c>
      <c r="F250" s="19">
        <v>0</v>
      </c>
    </row>
    <row r="251" spans="1:6" ht="23.25" hidden="1" customHeight="1">
      <c r="A251" s="1" t="s">
        <v>67</v>
      </c>
      <c r="B251" s="6" t="s">
        <v>25</v>
      </c>
      <c r="C251" s="6" t="s">
        <v>32</v>
      </c>
      <c r="D251" s="14">
        <v>50</v>
      </c>
      <c r="E251" s="14">
        <f t="shared" si="7"/>
        <v>1750</v>
      </c>
      <c r="F251" s="14">
        <v>35000</v>
      </c>
    </row>
    <row r="252" spans="1:6" ht="23.25" hidden="1" customHeight="1">
      <c r="A252" s="1" t="s">
        <v>67</v>
      </c>
      <c r="B252" s="6" t="s">
        <v>33</v>
      </c>
      <c r="C252" s="6" t="s">
        <v>34</v>
      </c>
      <c r="D252" s="14">
        <v>900</v>
      </c>
      <c r="E252" s="14">
        <f t="shared" si="7"/>
        <v>9900</v>
      </c>
      <c r="F252" s="14">
        <v>11000</v>
      </c>
    </row>
    <row r="253" spans="1:6" ht="23.25" hidden="1" customHeight="1">
      <c r="A253" s="1" t="s">
        <v>67</v>
      </c>
      <c r="B253" s="6" t="s">
        <v>33</v>
      </c>
      <c r="C253" s="6" t="s">
        <v>35</v>
      </c>
      <c r="D253" s="14">
        <v>0</v>
      </c>
      <c r="E253" s="14">
        <f t="shared" si="7"/>
        <v>0</v>
      </c>
      <c r="F253" s="19">
        <v>0</v>
      </c>
    </row>
    <row r="254" spans="1:6" ht="23.25" hidden="1" customHeight="1">
      <c r="A254" s="1" t="s">
        <v>67</v>
      </c>
      <c r="B254" s="6" t="s">
        <v>33</v>
      </c>
      <c r="C254" s="6" t="s">
        <v>36</v>
      </c>
      <c r="D254" s="14">
        <v>0</v>
      </c>
      <c r="E254" s="14">
        <f t="shared" si="7"/>
        <v>0</v>
      </c>
      <c r="F254" s="14">
        <v>0</v>
      </c>
    </row>
    <row r="255" spans="1:6" ht="23.25" hidden="1" customHeight="1">
      <c r="A255" s="1" t="s">
        <v>67</v>
      </c>
      <c r="B255" s="6" t="s">
        <v>33</v>
      </c>
      <c r="C255" s="6" t="s">
        <v>37</v>
      </c>
      <c r="D255" s="14">
        <v>0</v>
      </c>
      <c r="E255" s="14">
        <f t="shared" si="7"/>
        <v>0</v>
      </c>
      <c r="F255" s="19">
        <v>0</v>
      </c>
    </row>
    <row r="256" spans="1:6" ht="23.25" hidden="1" customHeight="1">
      <c r="A256" s="1" t="s">
        <v>67</v>
      </c>
      <c r="B256" s="6" t="s">
        <v>33</v>
      </c>
      <c r="C256" s="6" t="s">
        <v>38</v>
      </c>
      <c r="D256" s="14">
        <v>0</v>
      </c>
      <c r="E256" s="14">
        <f t="shared" si="7"/>
        <v>0</v>
      </c>
      <c r="F256" s="19">
        <v>0</v>
      </c>
    </row>
    <row r="257" spans="1:9" ht="23.25" hidden="1" customHeight="1">
      <c r="A257" s="1" t="s">
        <v>67</v>
      </c>
      <c r="B257" s="6" t="s">
        <v>33</v>
      </c>
      <c r="C257" s="6" t="s">
        <v>39</v>
      </c>
      <c r="D257" s="14">
        <v>42</v>
      </c>
      <c r="E257" s="14">
        <f t="shared" si="7"/>
        <v>2730</v>
      </c>
      <c r="F257" s="14">
        <v>65000</v>
      </c>
    </row>
    <row r="258" spans="1:9" ht="23.25" hidden="1" customHeight="1">
      <c r="A258" s="1" t="s">
        <v>67</v>
      </c>
      <c r="B258" s="6" t="s">
        <v>33</v>
      </c>
      <c r="C258" s="6" t="s">
        <v>40</v>
      </c>
      <c r="D258" s="14">
        <v>0</v>
      </c>
      <c r="E258" s="14">
        <f t="shared" si="7"/>
        <v>0</v>
      </c>
      <c r="F258" s="19">
        <v>0</v>
      </c>
    </row>
    <row r="259" spans="1:9" ht="23.25" hidden="1" customHeight="1">
      <c r="A259" s="1" t="s">
        <v>67</v>
      </c>
      <c r="B259" s="6" t="s">
        <v>33</v>
      </c>
      <c r="C259" s="6" t="s">
        <v>41</v>
      </c>
      <c r="D259" s="14">
        <v>3750</v>
      </c>
      <c r="E259" s="14">
        <f t="shared" si="7"/>
        <v>225000</v>
      </c>
      <c r="F259" s="14">
        <v>60000</v>
      </c>
    </row>
    <row r="260" spans="1:9" ht="23.25" hidden="1" customHeight="1">
      <c r="A260" s="1" t="s">
        <v>67</v>
      </c>
      <c r="B260" s="6" t="s">
        <v>33</v>
      </c>
      <c r="C260" s="6" t="s">
        <v>42</v>
      </c>
      <c r="D260" s="14">
        <v>100</v>
      </c>
      <c r="E260" s="14">
        <f t="shared" si="7"/>
        <v>4200</v>
      </c>
      <c r="F260" s="14">
        <v>42000</v>
      </c>
    </row>
    <row r="261" spans="1:9" ht="23.25" hidden="1" customHeight="1">
      <c r="A261" s="1" t="s">
        <v>67</v>
      </c>
      <c r="B261" s="6" t="s">
        <v>33</v>
      </c>
      <c r="C261" s="6" t="s">
        <v>43</v>
      </c>
      <c r="D261" s="14">
        <v>100</v>
      </c>
      <c r="E261" s="14">
        <f t="shared" si="7"/>
        <v>700</v>
      </c>
      <c r="F261" s="14">
        <v>7000</v>
      </c>
    </row>
    <row r="262" spans="1:9" ht="23.25" customHeight="1">
      <c r="A262" s="1" t="s">
        <v>67</v>
      </c>
      <c r="B262" s="6" t="s">
        <v>44</v>
      </c>
      <c r="C262" s="6" t="s">
        <v>45</v>
      </c>
      <c r="D262" s="14">
        <v>0</v>
      </c>
      <c r="E262" s="14">
        <f t="shared" si="7"/>
        <v>0</v>
      </c>
      <c r="F262" s="14">
        <v>0</v>
      </c>
      <c r="H262" s="1">
        <v>20</v>
      </c>
      <c r="I262" s="1">
        <v>25</v>
      </c>
    </row>
    <row r="263" spans="1:9" ht="23.25" customHeight="1">
      <c r="A263" s="1" t="s">
        <v>67</v>
      </c>
      <c r="B263" s="6" t="s">
        <v>44</v>
      </c>
      <c r="C263" s="6" t="s">
        <v>46</v>
      </c>
      <c r="D263" s="14">
        <v>55</v>
      </c>
      <c r="E263" s="14">
        <v>72</v>
      </c>
      <c r="F263" s="14">
        <f t="shared" ref="F263:F265" si="8">E263/D263*1000</f>
        <v>1309.090909090909</v>
      </c>
      <c r="H263" s="1">
        <v>27</v>
      </c>
      <c r="I263" s="1">
        <v>44</v>
      </c>
    </row>
    <row r="264" spans="1:9" ht="23.25" customHeight="1">
      <c r="A264" s="1" t="s">
        <v>67</v>
      </c>
      <c r="B264" s="6" t="s">
        <v>44</v>
      </c>
      <c r="C264" s="6" t="s">
        <v>47</v>
      </c>
      <c r="D264" s="14">
        <v>50</v>
      </c>
      <c r="E264" s="14">
        <v>80</v>
      </c>
      <c r="F264" s="14">
        <f t="shared" si="8"/>
        <v>1600</v>
      </c>
      <c r="H264" s="1">
        <v>36</v>
      </c>
      <c r="I264" s="1">
        <v>127</v>
      </c>
    </row>
    <row r="265" spans="1:9" ht="23.25" customHeight="1">
      <c r="A265" s="1" t="s">
        <v>67</v>
      </c>
      <c r="B265" s="6" t="s">
        <v>44</v>
      </c>
      <c r="C265" s="6" t="s">
        <v>48</v>
      </c>
      <c r="D265" s="14">
        <v>65</v>
      </c>
      <c r="E265" s="14">
        <v>96</v>
      </c>
      <c r="F265" s="7">
        <f t="shared" si="8"/>
        <v>1476.9230769230769</v>
      </c>
      <c r="H265" s="1">
        <v>80</v>
      </c>
      <c r="I265" s="1">
        <v>143</v>
      </c>
    </row>
    <row r="266" spans="1:9" ht="23.25" hidden="1" customHeight="1">
      <c r="A266" s="1" t="s">
        <v>67</v>
      </c>
      <c r="B266" s="6" t="s">
        <v>49</v>
      </c>
      <c r="C266" s="6" t="s">
        <v>50</v>
      </c>
      <c r="D266" s="55">
        <v>361</v>
      </c>
      <c r="E266" s="14">
        <f t="shared" si="7"/>
        <v>12989.141</v>
      </c>
      <c r="F266" s="7">
        <v>35981</v>
      </c>
    </row>
    <row r="267" spans="1:9" ht="23.25" hidden="1" customHeight="1">
      <c r="A267" s="1" t="s">
        <v>67</v>
      </c>
      <c r="B267" s="6" t="s">
        <v>49</v>
      </c>
      <c r="C267" s="6" t="s">
        <v>51</v>
      </c>
      <c r="D267" s="14">
        <v>20</v>
      </c>
      <c r="E267" s="14">
        <f t="shared" si="7"/>
        <v>40</v>
      </c>
      <c r="F267" s="7">
        <v>2000</v>
      </c>
    </row>
    <row r="268" spans="1:9" ht="23.25" hidden="1" customHeight="1">
      <c r="A268" s="1" t="s">
        <v>67</v>
      </c>
      <c r="B268" s="6" t="s">
        <v>49</v>
      </c>
      <c r="C268" s="6" t="s">
        <v>52</v>
      </c>
      <c r="D268" s="14">
        <v>0</v>
      </c>
      <c r="E268" s="14">
        <f t="shared" si="7"/>
        <v>0</v>
      </c>
      <c r="F268" s="7">
        <v>0</v>
      </c>
    </row>
    <row r="269" spans="1:9" ht="23.25" hidden="1" customHeight="1">
      <c r="A269" s="1" t="s">
        <v>67</v>
      </c>
      <c r="B269" s="6" t="s">
        <v>49</v>
      </c>
      <c r="C269" s="6" t="s">
        <v>53</v>
      </c>
      <c r="D269" s="14">
        <v>0</v>
      </c>
      <c r="E269" s="14">
        <f t="shared" si="7"/>
        <v>0</v>
      </c>
      <c r="F269" s="7">
        <v>0</v>
      </c>
    </row>
    <row r="270" spans="1:9" ht="23.25" hidden="1" customHeight="1">
      <c r="A270" s="1" t="s">
        <v>67</v>
      </c>
      <c r="B270" s="6" t="s">
        <v>54</v>
      </c>
      <c r="C270" s="6" t="s">
        <v>55</v>
      </c>
      <c r="D270" s="14">
        <v>250</v>
      </c>
      <c r="E270" s="14">
        <v>550</v>
      </c>
      <c r="F270" s="7">
        <f t="shared" ref="F270" si="9">E270/D270*1000</f>
        <v>2200</v>
      </c>
    </row>
    <row r="271" spans="1:9" ht="23.25" hidden="1" customHeight="1">
      <c r="A271" s="1" t="s">
        <v>67</v>
      </c>
      <c r="B271" s="6" t="s">
        <v>54</v>
      </c>
      <c r="C271" s="6" t="s">
        <v>56</v>
      </c>
      <c r="D271" s="14">
        <v>0</v>
      </c>
      <c r="E271" s="14">
        <f t="shared" si="7"/>
        <v>0</v>
      </c>
      <c r="F271" s="7">
        <v>0</v>
      </c>
    </row>
    <row r="272" spans="1:9" ht="23.25" hidden="1" customHeight="1">
      <c r="A272" s="1" t="s">
        <v>67</v>
      </c>
      <c r="B272" s="6" t="s">
        <v>54</v>
      </c>
      <c r="C272" s="6" t="s">
        <v>57</v>
      </c>
      <c r="D272" s="14">
        <v>0</v>
      </c>
      <c r="E272" s="14">
        <f t="shared" si="7"/>
        <v>0</v>
      </c>
      <c r="F272" s="7">
        <v>0</v>
      </c>
    </row>
    <row r="273" spans="1:6" ht="23.25" hidden="1" customHeight="1">
      <c r="A273" s="1" t="s">
        <v>67</v>
      </c>
      <c r="B273" s="6" t="s">
        <v>54</v>
      </c>
      <c r="C273" s="6" t="s">
        <v>58</v>
      </c>
      <c r="D273" s="14">
        <v>150</v>
      </c>
      <c r="E273" s="14">
        <v>450</v>
      </c>
      <c r="F273" s="7">
        <f t="shared" ref="F273:F274" si="10">E273/D273*1000</f>
        <v>3000</v>
      </c>
    </row>
    <row r="274" spans="1:6" ht="23.25" hidden="1" customHeight="1">
      <c r="A274" s="1" t="s">
        <v>67</v>
      </c>
      <c r="B274" s="6" t="s">
        <v>54</v>
      </c>
      <c r="C274" s="6" t="s">
        <v>69</v>
      </c>
      <c r="D274" s="14">
        <v>100</v>
      </c>
      <c r="E274" s="14">
        <v>3000</v>
      </c>
      <c r="F274" s="7">
        <f t="shared" si="10"/>
        <v>30000</v>
      </c>
    </row>
    <row r="275" spans="1:6" ht="23.25" hidden="1" customHeight="1">
      <c r="A275" s="1" t="s">
        <v>67</v>
      </c>
      <c r="B275" s="6"/>
      <c r="C275" s="6" t="s">
        <v>70</v>
      </c>
      <c r="D275" s="11">
        <f>SUM(D226:D274)</f>
        <v>14463</v>
      </c>
      <c r="E275" s="7">
        <f>SUM(E226:E274)</f>
        <v>343327.141</v>
      </c>
      <c r="F275" s="7"/>
    </row>
    <row r="276" spans="1:6" ht="23.25" hidden="1" customHeight="1">
      <c r="A276" s="1" t="s">
        <v>67</v>
      </c>
      <c r="B276" s="6"/>
      <c r="C276" s="6" t="s">
        <v>71</v>
      </c>
      <c r="D276" s="11">
        <f>D275-D277</f>
        <v>14463</v>
      </c>
      <c r="E276" s="7">
        <f>E275-E277</f>
        <v>343327.141</v>
      </c>
      <c r="F276" s="7"/>
    </row>
    <row r="277" spans="1:6" ht="23.25" hidden="1" customHeight="1">
      <c r="A277" s="1" t="s">
        <v>67</v>
      </c>
      <c r="B277" s="6"/>
      <c r="C277" s="6" t="s">
        <v>72</v>
      </c>
      <c r="D277" s="11">
        <f>D227+D229+D234+D237+D253+D256</f>
        <v>0</v>
      </c>
      <c r="E277" s="7">
        <f>E227+E229+E234+E237+E253+E256</f>
        <v>0</v>
      </c>
      <c r="F277" s="7"/>
    </row>
    <row r="278" spans="1:6" ht="23.25" hidden="1" customHeight="1">
      <c r="A278" s="1" t="s">
        <v>67</v>
      </c>
      <c r="B278" s="12"/>
      <c r="C278" s="6" t="s">
        <v>74</v>
      </c>
      <c r="D278" s="11">
        <v>7500</v>
      </c>
      <c r="E278" s="7"/>
      <c r="F278" s="7"/>
    </row>
    <row r="279" spans="1:6" ht="23.25" hidden="1" customHeight="1">
      <c r="A279" s="1" t="s">
        <v>67</v>
      </c>
      <c r="B279" s="12"/>
      <c r="C279" s="6" t="s">
        <v>73</v>
      </c>
      <c r="D279" s="11"/>
      <c r="E279" s="7"/>
      <c r="F279" s="7"/>
    </row>
    <row r="280" spans="1:6" ht="23.25" hidden="1" customHeight="1">
      <c r="A280" s="1" t="s">
        <v>67</v>
      </c>
      <c r="B280" s="12"/>
      <c r="C280" s="6" t="s">
        <v>62</v>
      </c>
      <c r="D280" s="11">
        <f>D275+D278+D279</f>
        <v>21963</v>
      </c>
      <c r="E280" s="7"/>
      <c r="F280" s="7"/>
    </row>
    <row r="281" spans="1:6" ht="23.25" hidden="1" customHeight="1">
      <c r="A281" s="1" t="s">
        <v>68</v>
      </c>
      <c r="B281" s="6" t="s">
        <v>0</v>
      </c>
      <c r="C281" s="6" t="s">
        <v>1</v>
      </c>
      <c r="D281" s="7" t="s">
        <v>2</v>
      </c>
      <c r="E281" s="7" t="s">
        <v>3</v>
      </c>
      <c r="F281" s="7" t="s">
        <v>61</v>
      </c>
    </row>
    <row r="282" spans="1:6" ht="23.25" hidden="1" customHeight="1">
      <c r="A282" s="1" t="s">
        <v>68</v>
      </c>
      <c r="B282" s="6" t="s">
        <v>4</v>
      </c>
      <c r="C282" s="6" t="s">
        <v>5</v>
      </c>
      <c r="D282" s="14">
        <v>2200</v>
      </c>
      <c r="E282" s="14">
        <v>7260</v>
      </c>
      <c r="F282" s="7">
        <f>E282/D282*1000</f>
        <v>3300</v>
      </c>
    </row>
    <row r="283" spans="1:6" ht="23.25" hidden="1" customHeight="1">
      <c r="A283" s="1" t="s">
        <v>68</v>
      </c>
      <c r="B283" s="6" t="s">
        <v>4</v>
      </c>
      <c r="C283" s="6" t="s">
        <v>6</v>
      </c>
      <c r="D283" s="14">
        <v>3050</v>
      </c>
      <c r="E283" s="14">
        <f t="shared" ref="E283:E328" si="11">F283*D283/1000</f>
        <v>3050</v>
      </c>
      <c r="F283" s="7">
        <v>1000</v>
      </c>
    </row>
    <row r="284" spans="1:6" ht="23.25" hidden="1" customHeight="1">
      <c r="A284" s="1" t="s">
        <v>68</v>
      </c>
      <c r="B284" s="6" t="s">
        <v>4</v>
      </c>
      <c r="C284" s="6" t="s">
        <v>7</v>
      </c>
      <c r="D284" s="14">
        <v>635</v>
      </c>
      <c r="E284" s="14">
        <f t="shared" si="11"/>
        <v>1905</v>
      </c>
      <c r="F284" s="7">
        <v>3000</v>
      </c>
    </row>
    <row r="285" spans="1:6" ht="23.25" hidden="1" customHeight="1">
      <c r="A285" s="1" t="s">
        <v>68</v>
      </c>
      <c r="B285" s="6" t="s">
        <v>4</v>
      </c>
      <c r="C285" s="6" t="s">
        <v>8</v>
      </c>
      <c r="D285" s="14">
        <v>60</v>
      </c>
      <c r="E285" s="14">
        <f t="shared" si="11"/>
        <v>33</v>
      </c>
      <c r="F285" s="7">
        <v>550</v>
      </c>
    </row>
    <row r="286" spans="1:6" ht="23.25" hidden="1" customHeight="1">
      <c r="A286" s="1" t="s">
        <v>68</v>
      </c>
      <c r="B286" s="6" t="s">
        <v>4</v>
      </c>
      <c r="C286" s="6" t="s">
        <v>9</v>
      </c>
      <c r="D286" s="14">
        <v>0</v>
      </c>
      <c r="E286" s="14">
        <f t="shared" si="11"/>
        <v>0</v>
      </c>
      <c r="F286" s="7">
        <v>0</v>
      </c>
    </row>
    <row r="287" spans="1:6" ht="23.25" hidden="1" customHeight="1">
      <c r="A287" s="1" t="s">
        <v>68</v>
      </c>
      <c r="B287" s="6" t="s">
        <v>4</v>
      </c>
      <c r="C287" s="6" t="s">
        <v>10</v>
      </c>
      <c r="D287" s="14">
        <v>0</v>
      </c>
      <c r="E287" s="14">
        <f t="shared" si="11"/>
        <v>0</v>
      </c>
      <c r="F287" s="7">
        <v>0</v>
      </c>
    </row>
    <row r="288" spans="1:6" ht="23.25" hidden="1" customHeight="1">
      <c r="A288" s="1" t="s">
        <v>68</v>
      </c>
      <c r="B288" s="6" t="s">
        <v>4</v>
      </c>
      <c r="C288" s="6" t="s">
        <v>11</v>
      </c>
      <c r="D288" s="14">
        <v>0</v>
      </c>
      <c r="E288" s="14">
        <f t="shared" si="11"/>
        <v>0</v>
      </c>
      <c r="F288" s="7">
        <v>0</v>
      </c>
    </row>
    <row r="289" spans="1:6" ht="23.25" hidden="1" customHeight="1">
      <c r="A289" s="1" t="s">
        <v>68</v>
      </c>
      <c r="B289" s="6" t="s">
        <v>12</v>
      </c>
      <c r="C289" s="6" t="s">
        <v>13</v>
      </c>
      <c r="D289" s="14">
        <v>50</v>
      </c>
      <c r="E289" s="14">
        <f t="shared" si="11"/>
        <v>75</v>
      </c>
      <c r="F289" s="7">
        <v>1500</v>
      </c>
    </row>
    <row r="290" spans="1:6" ht="23.25" hidden="1" customHeight="1">
      <c r="A290" s="1" t="s">
        <v>68</v>
      </c>
      <c r="B290" s="6" t="s">
        <v>12</v>
      </c>
      <c r="C290" s="6" t="s">
        <v>14</v>
      </c>
      <c r="D290" s="14">
        <v>100</v>
      </c>
      <c r="E290" s="14">
        <f t="shared" si="11"/>
        <v>50</v>
      </c>
      <c r="F290" s="7">
        <v>500</v>
      </c>
    </row>
    <row r="291" spans="1:6" ht="23.25" hidden="1" customHeight="1">
      <c r="A291" s="1" t="s">
        <v>68</v>
      </c>
      <c r="B291" s="6" t="s">
        <v>12</v>
      </c>
      <c r="C291" s="6" t="s">
        <v>15</v>
      </c>
      <c r="D291" s="55">
        <v>35</v>
      </c>
      <c r="E291" s="14">
        <f t="shared" si="11"/>
        <v>97.51</v>
      </c>
      <c r="F291" s="7">
        <v>2786</v>
      </c>
    </row>
    <row r="292" spans="1:6" ht="23.25" hidden="1" customHeight="1">
      <c r="A292" s="1" t="s">
        <v>68</v>
      </c>
      <c r="B292" s="6" t="s">
        <v>12</v>
      </c>
      <c r="C292" s="6" t="s">
        <v>16</v>
      </c>
      <c r="D292" s="14">
        <v>80</v>
      </c>
      <c r="E292" s="14">
        <f t="shared" si="11"/>
        <v>120</v>
      </c>
      <c r="F292" s="7">
        <v>1500</v>
      </c>
    </row>
    <row r="293" spans="1:6" ht="23.25" hidden="1" customHeight="1">
      <c r="A293" s="1" t="s">
        <v>68</v>
      </c>
      <c r="B293" s="6" t="s">
        <v>12</v>
      </c>
      <c r="C293" s="6" t="s">
        <v>17</v>
      </c>
      <c r="D293" s="14">
        <v>180</v>
      </c>
      <c r="E293" s="14">
        <f t="shared" si="11"/>
        <v>72</v>
      </c>
      <c r="F293" s="7">
        <v>400</v>
      </c>
    </row>
    <row r="294" spans="1:6" ht="23.25" hidden="1" customHeight="1">
      <c r="A294" s="1" t="s">
        <v>68</v>
      </c>
      <c r="B294" s="6" t="s">
        <v>12</v>
      </c>
      <c r="C294" s="6" t="s">
        <v>18</v>
      </c>
      <c r="D294" s="55">
        <v>10</v>
      </c>
      <c r="E294" s="14">
        <f t="shared" si="11"/>
        <v>12</v>
      </c>
      <c r="F294" s="7">
        <v>1200</v>
      </c>
    </row>
    <row r="295" spans="1:6" ht="23.25" hidden="1" customHeight="1">
      <c r="A295" s="1" t="s">
        <v>68</v>
      </c>
      <c r="B295" s="6" t="s">
        <v>19</v>
      </c>
      <c r="C295" s="6" t="s">
        <v>20</v>
      </c>
      <c r="D295" s="14">
        <v>0</v>
      </c>
      <c r="E295" s="14">
        <f t="shared" si="11"/>
        <v>0</v>
      </c>
      <c r="F295" s="7">
        <v>0</v>
      </c>
    </row>
    <row r="296" spans="1:6" ht="23.25" hidden="1" customHeight="1">
      <c r="A296" s="1" t="s">
        <v>68</v>
      </c>
      <c r="B296" s="6" t="s">
        <v>19</v>
      </c>
      <c r="C296" s="6" t="s">
        <v>21</v>
      </c>
      <c r="D296" s="14">
        <v>0</v>
      </c>
      <c r="E296" s="14">
        <f t="shared" si="11"/>
        <v>0</v>
      </c>
      <c r="F296" s="7">
        <v>0</v>
      </c>
    </row>
    <row r="297" spans="1:6" ht="23.25" hidden="1" customHeight="1">
      <c r="A297" s="1" t="s">
        <v>68</v>
      </c>
      <c r="B297" s="6" t="s">
        <v>19</v>
      </c>
      <c r="C297" s="6" t="s">
        <v>22</v>
      </c>
      <c r="D297" s="14">
        <v>0</v>
      </c>
      <c r="E297" s="14">
        <f t="shared" si="11"/>
        <v>0</v>
      </c>
      <c r="F297" s="7">
        <v>0</v>
      </c>
    </row>
    <row r="298" spans="1:6" ht="23.25" hidden="1" customHeight="1">
      <c r="A298" s="1" t="s">
        <v>68</v>
      </c>
      <c r="B298" s="6" t="s">
        <v>19</v>
      </c>
      <c r="C298" s="6" t="s">
        <v>23</v>
      </c>
      <c r="D298" s="14">
        <v>30</v>
      </c>
      <c r="E298" s="14">
        <f t="shared" si="11"/>
        <v>810</v>
      </c>
      <c r="F298" s="7">
        <v>27000</v>
      </c>
    </row>
    <row r="299" spans="1:6" ht="23.25" hidden="1" customHeight="1">
      <c r="A299" s="1" t="s">
        <v>68</v>
      </c>
      <c r="B299" s="6" t="s">
        <v>19</v>
      </c>
      <c r="C299" s="6" t="s">
        <v>24</v>
      </c>
      <c r="D299" s="14">
        <v>0</v>
      </c>
      <c r="E299" s="14">
        <f t="shared" si="11"/>
        <v>0</v>
      </c>
      <c r="F299" s="7">
        <v>0</v>
      </c>
    </row>
    <row r="300" spans="1:6" ht="23.25" hidden="1" customHeight="1">
      <c r="A300" s="1" t="s">
        <v>68</v>
      </c>
      <c r="B300" s="6" t="s">
        <v>25</v>
      </c>
      <c r="C300" s="6" t="s">
        <v>26</v>
      </c>
      <c r="D300" s="14">
        <v>1900</v>
      </c>
      <c r="E300" s="14">
        <f t="shared" si="11"/>
        <v>53200</v>
      </c>
      <c r="F300" s="7">
        <v>28000</v>
      </c>
    </row>
    <row r="301" spans="1:6" ht="23.25" hidden="1" customHeight="1">
      <c r="A301" s="1" t="s">
        <v>68</v>
      </c>
      <c r="B301" s="6" t="s">
        <v>25</v>
      </c>
      <c r="C301" s="6" t="s">
        <v>60</v>
      </c>
      <c r="D301" s="14">
        <v>30</v>
      </c>
      <c r="E301" s="14">
        <v>3000</v>
      </c>
      <c r="F301" s="7">
        <v>100000</v>
      </c>
    </row>
    <row r="302" spans="1:6" ht="23.25" hidden="1" customHeight="1">
      <c r="A302" s="1" t="s">
        <v>68</v>
      </c>
      <c r="B302" s="6" t="s">
        <v>25</v>
      </c>
      <c r="C302" s="6" t="s">
        <v>27</v>
      </c>
      <c r="D302" s="14">
        <v>2</v>
      </c>
      <c r="E302" s="14">
        <f t="shared" si="11"/>
        <v>40</v>
      </c>
      <c r="F302" s="7">
        <v>20000</v>
      </c>
    </row>
    <row r="303" spans="1:6" ht="23.25" hidden="1" customHeight="1">
      <c r="A303" s="1" t="s">
        <v>68</v>
      </c>
      <c r="B303" s="6" t="s">
        <v>25</v>
      </c>
      <c r="C303" s="6" t="s">
        <v>28</v>
      </c>
      <c r="D303" s="14">
        <v>0</v>
      </c>
      <c r="E303" s="14">
        <f t="shared" si="11"/>
        <v>0</v>
      </c>
      <c r="F303" s="7">
        <v>0</v>
      </c>
    </row>
    <row r="304" spans="1:6" ht="23.25" hidden="1" customHeight="1">
      <c r="A304" s="1" t="s">
        <v>68</v>
      </c>
      <c r="B304" s="6" t="s">
        <v>25</v>
      </c>
      <c r="C304" s="6" t="s">
        <v>29</v>
      </c>
      <c r="D304" s="14">
        <v>0</v>
      </c>
      <c r="E304" s="14">
        <f t="shared" si="11"/>
        <v>0</v>
      </c>
      <c r="F304" s="7">
        <v>0</v>
      </c>
    </row>
    <row r="305" spans="1:9" ht="23.25" hidden="1" customHeight="1">
      <c r="A305" s="1" t="s">
        <v>68</v>
      </c>
      <c r="B305" s="6" t="s">
        <v>25</v>
      </c>
      <c r="C305" s="6" t="s">
        <v>30</v>
      </c>
      <c r="D305" s="14">
        <v>1</v>
      </c>
      <c r="E305" s="14">
        <f t="shared" si="11"/>
        <v>4</v>
      </c>
      <c r="F305" s="7">
        <v>4000</v>
      </c>
    </row>
    <row r="306" spans="1:9" ht="23.25" hidden="1" customHeight="1">
      <c r="A306" s="1" t="s">
        <v>68</v>
      </c>
      <c r="B306" s="6" t="s">
        <v>25</v>
      </c>
      <c r="C306" s="6" t="s">
        <v>31</v>
      </c>
      <c r="D306" s="14">
        <v>4</v>
      </c>
      <c r="E306" s="14">
        <f t="shared" si="11"/>
        <v>4</v>
      </c>
      <c r="F306" s="7">
        <v>1000</v>
      </c>
    </row>
    <row r="307" spans="1:9" ht="23.25" hidden="1" customHeight="1">
      <c r="A307" s="1" t="s">
        <v>68</v>
      </c>
      <c r="B307" s="6" t="s">
        <v>25</v>
      </c>
      <c r="C307" s="6" t="s">
        <v>32</v>
      </c>
      <c r="D307" s="14">
        <v>3</v>
      </c>
      <c r="E307" s="14">
        <f t="shared" si="11"/>
        <v>69</v>
      </c>
      <c r="F307" s="7">
        <v>23000</v>
      </c>
    </row>
    <row r="308" spans="1:9" ht="23.25" hidden="1" customHeight="1">
      <c r="A308" s="1" t="s">
        <v>68</v>
      </c>
      <c r="B308" s="6" t="s">
        <v>33</v>
      </c>
      <c r="C308" s="6" t="s">
        <v>34</v>
      </c>
      <c r="D308" s="14">
        <v>700</v>
      </c>
      <c r="E308" s="14">
        <f t="shared" si="11"/>
        <v>6580</v>
      </c>
      <c r="F308" s="7">
        <v>9400</v>
      </c>
    </row>
    <row r="309" spans="1:9" ht="23.25" hidden="1" customHeight="1">
      <c r="A309" s="1" t="s">
        <v>68</v>
      </c>
      <c r="B309" s="6" t="s">
        <v>33</v>
      </c>
      <c r="C309" s="6" t="s">
        <v>35</v>
      </c>
      <c r="D309" s="14">
        <v>120</v>
      </c>
      <c r="E309" s="14">
        <f t="shared" si="11"/>
        <v>252</v>
      </c>
      <c r="F309" s="7">
        <v>2100</v>
      </c>
    </row>
    <row r="310" spans="1:9" ht="23.25" hidden="1" customHeight="1">
      <c r="A310" s="1" t="s">
        <v>68</v>
      </c>
      <c r="B310" s="6" t="s">
        <v>33</v>
      </c>
      <c r="C310" s="6" t="s">
        <v>36</v>
      </c>
      <c r="D310" s="14">
        <v>10</v>
      </c>
      <c r="E310" s="14">
        <f t="shared" si="11"/>
        <v>45</v>
      </c>
      <c r="F310" s="7">
        <v>4500</v>
      </c>
    </row>
    <row r="311" spans="1:9" ht="23.25" hidden="1" customHeight="1">
      <c r="A311" s="1" t="s">
        <v>68</v>
      </c>
      <c r="B311" s="6" t="s">
        <v>33</v>
      </c>
      <c r="C311" s="6" t="s">
        <v>37</v>
      </c>
      <c r="D311" s="14">
        <v>3500</v>
      </c>
      <c r="E311" s="14">
        <f t="shared" si="11"/>
        <v>28000</v>
      </c>
      <c r="F311" s="7">
        <v>8000</v>
      </c>
    </row>
    <row r="312" spans="1:9" ht="23.25" hidden="1" customHeight="1">
      <c r="A312" s="1" t="s">
        <v>68</v>
      </c>
      <c r="B312" s="6" t="s">
        <v>33</v>
      </c>
      <c r="C312" s="6" t="s">
        <v>38</v>
      </c>
      <c r="D312" s="14">
        <v>100</v>
      </c>
      <c r="E312" s="14">
        <f t="shared" si="11"/>
        <v>230</v>
      </c>
      <c r="F312" s="7">
        <v>2300</v>
      </c>
    </row>
    <row r="313" spans="1:9" ht="23.25" hidden="1" customHeight="1">
      <c r="A313" s="1" t="s">
        <v>68</v>
      </c>
      <c r="B313" s="6" t="s">
        <v>33</v>
      </c>
      <c r="C313" s="6" t="s">
        <v>39</v>
      </c>
      <c r="D313" s="14">
        <v>0</v>
      </c>
      <c r="E313" s="14">
        <f t="shared" si="11"/>
        <v>0</v>
      </c>
      <c r="F313" s="7">
        <v>0</v>
      </c>
    </row>
    <row r="314" spans="1:9" ht="23.25" hidden="1" customHeight="1">
      <c r="A314" s="1" t="s">
        <v>68</v>
      </c>
      <c r="B314" s="6" t="s">
        <v>33</v>
      </c>
      <c r="C314" s="6" t="s">
        <v>40</v>
      </c>
      <c r="D314" s="14">
        <v>0</v>
      </c>
      <c r="E314" s="14">
        <f t="shared" si="11"/>
        <v>0</v>
      </c>
      <c r="F314" s="7">
        <v>0</v>
      </c>
    </row>
    <row r="315" spans="1:9" ht="23.25" hidden="1" customHeight="1">
      <c r="A315" s="1" t="s">
        <v>68</v>
      </c>
      <c r="B315" s="6" t="s">
        <v>33</v>
      </c>
      <c r="C315" s="6" t="s">
        <v>41</v>
      </c>
      <c r="D315" s="14">
        <v>30</v>
      </c>
      <c r="E315" s="14">
        <f t="shared" si="11"/>
        <v>1800</v>
      </c>
      <c r="F315" s="7">
        <v>60000</v>
      </c>
    </row>
    <row r="316" spans="1:9" ht="23.25" hidden="1" customHeight="1">
      <c r="A316" s="1" t="s">
        <v>68</v>
      </c>
      <c r="B316" s="6" t="s">
        <v>33</v>
      </c>
      <c r="C316" s="6" t="s">
        <v>42</v>
      </c>
      <c r="D316" s="14">
        <v>0</v>
      </c>
      <c r="E316" s="14">
        <f t="shared" si="11"/>
        <v>0</v>
      </c>
      <c r="F316" s="7">
        <v>0</v>
      </c>
    </row>
    <row r="317" spans="1:9" ht="23.25" hidden="1" customHeight="1">
      <c r="A317" s="1" t="s">
        <v>68</v>
      </c>
      <c r="B317" s="6" t="s">
        <v>33</v>
      </c>
      <c r="C317" s="6" t="s">
        <v>43</v>
      </c>
      <c r="D317" s="14">
        <v>40</v>
      </c>
      <c r="E317" s="14">
        <f t="shared" si="11"/>
        <v>192</v>
      </c>
      <c r="F317" s="7">
        <v>4800</v>
      </c>
    </row>
    <row r="318" spans="1:9" ht="23.25" customHeight="1">
      <c r="A318" s="1" t="s">
        <v>68</v>
      </c>
      <c r="B318" s="6" t="s">
        <v>44</v>
      </c>
      <c r="C318" s="6" t="s">
        <v>45</v>
      </c>
      <c r="D318" s="14">
        <v>0</v>
      </c>
      <c r="E318" s="14">
        <f t="shared" si="11"/>
        <v>0</v>
      </c>
      <c r="F318" s="7">
        <v>0</v>
      </c>
      <c r="H318" s="1">
        <v>9</v>
      </c>
      <c r="I318" s="1">
        <v>11</v>
      </c>
    </row>
    <row r="319" spans="1:9" ht="23.25" customHeight="1">
      <c r="A319" s="1" t="s">
        <v>68</v>
      </c>
      <c r="B319" s="6" t="s">
        <v>44</v>
      </c>
      <c r="C319" s="6" t="s">
        <v>46</v>
      </c>
      <c r="D319" s="14">
        <v>0</v>
      </c>
      <c r="E319" s="14">
        <f t="shared" si="11"/>
        <v>0</v>
      </c>
      <c r="F319" s="7">
        <v>0</v>
      </c>
      <c r="H319" s="1">
        <v>13</v>
      </c>
      <c r="I319" s="1">
        <v>12</v>
      </c>
    </row>
    <row r="320" spans="1:9" ht="23.25" customHeight="1">
      <c r="A320" s="1" t="s">
        <v>68</v>
      </c>
      <c r="B320" s="6" t="s">
        <v>44</v>
      </c>
      <c r="C320" s="6" t="s">
        <v>47</v>
      </c>
      <c r="D320" s="14">
        <v>0</v>
      </c>
      <c r="E320" s="14">
        <f t="shared" si="11"/>
        <v>0</v>
      </c>
      <c r="F320" s="7">
        <v>0</v>
      </c>
    </row>
    <row r="321" spans="1:6" ht="23.25" customHeight="1">
      <c r="A321" s="1" t="s">
        <v>68</v>
      </c>
      <c r="B321" s="6" t="s">
        <v>44</v>
      </c>
      <c r="C321" s="6" t="s">
        <v>48</v>
      </c>
      <c r="D321" s="14">
        <v>10</v>
      </c>
      <c r="E321" s="14">
        <v>10</v>
      </c>
      <c r="F321" s="7">
        <f t="shared" ref="F321" si="12">E321/D321*1000</f>
        <v>1000</v>
      </c>
    </row>
    <row r="322" spans="1:6" ht="23.25" hidden="1" customHeight="1">
      <c r="A322" s="1" t="s">
        <v>68</v>
      </c>
      <c r="B322" s="6" t="s">
        <v>49</v>
      </c>
      <c r="C322" s="6" t="s">
        <v>50</v>
      </c>
      <c r="D322" s="14">
        <v>0</v>
      </c>
      <c r="E322" s="14">
        <f t="shared" si="11"/>
        <v>0</v>
      </c>
      <c r="F322" s="14">
        <v>0</v>
      </c>
    </row>
    <row r="323" spans="1:6" ht="23.25" hidden="1" customHeight="1">
      <c r="A323" s="1" t="s">
        <v>68</v>
      </c>
      <c r="B323" s="6" t="s">
        <v>49</v>
      </c>
      <c r="C323" s="6" t="s">
        <v>51</v>
      </c>
      <c r="D323" s="14">
        <v>0</v>
      </c>
      <c r="E323" s="14">
        <f t="shared" si="11"/>
        <v>0</v>
      </c>
      <c r="F323" s="14">
        <v>0</v>
      </c>
    </row>
    <row r="324" spans="1:6" ht="23.25" hidden="1" customHeight="1">
      <c r="A324" s="1" t="s">
        <v>68</v>
      </c>
      <c r="B324" s="6" t="s">
        <v>49</v>
      </c>
      <c r="C324" s="6" t="s">
        <v>52</v>
      </c>
      <c r="D324" s="14">
        <v>0</v>
      </c>
      <c r="E324" s="14">
        <f t="shared" si="11"/>
        <v>0</v>
      </c>
      <c r="F324" s="14">
        <v>0</v>
      </c>
    </row>
    <row r="325" spans="1:6" ht="23.25" hidden="1" customHeight="1">
      <c r="A325" s="1" t="s">
        <v>68</v>
      </c>
      <c r="B325" s="6" t="s">
        <v>49</v>
      </c>
      <c r="C325" s="6" t="s">
        <v>53</v>
      </c>
      <c r="D325" s="14">
        <v>0</v>
      </c>
      <c r="E325" s="14">
        <f t="shared" si="11"/>
        <v>0</v>
      </c>
      <c r="F325" s="14">
        <v>0</v>
      </c>
    </row>
    <row r="326" spans="1:6" ht="23.25" hidden="1" customHeight="1">
      <c r="A326" s="1" t="s">
        <v>68</v>
      </c>
      <c r="B326" s="6" t="s">
        <v>54</v>
      </c>
      <c r="C326" s="6" t="s">
        <v>55</v>
      </c>
      <c r="D326" s="14">
        <v>0</v>
      </c>
      <c r="E326" s="14">
        <f t="shared" si="11"/>
        <v>0</v>
      </c>
      <c r="F326" s="7"/>
    </row>
    <row r="327" spans="1:6" ht="23.25" hidden="1" customHeight="1">
      <c r="A327" s="1" t="s">
        <v>68</v>
      </c>
      <c r="B327" s="6" t="s">
        <v>54</v>
      </c>
      <c r="C327" s="6" t="s">
        <v>56</v>
      </c>
      <c r="D327" s="14">
        <v>0</v>
      </c>
      <c r="E327" s="14">
        <f t="shared" si="11"/>
        <v>0</v>
      </c>
      <c r="F327" s="22">
        <v>0</v>
      </c>
    </row>
    <row r="328" spans="1:6" ht="23.25" hidden="1" customHeight="1">
      <c r="A328" s="1" t="s">
        <v>68</v>
      </c>
      <c r="B328" s="6" t="s">
        <v>54</v>
      </c>
      <c r="C328" s="6" t="s">
        <v>57</v>
      </c>
      <c r="D328" s="14">
        <v>0</v>
      </c>
      <c r="E328" s="14">
        <f t="shared" si="11"/>
        <v>0</v>
      </c>
      <c r="F328" s="14">
        <v>0</v>
      </c>
    </row>
    <row r="329" spans="1:6" ht="23.25" hidden="1" customHeight="1">
      <c r="A329" s="1" t="s">
        <v>68</v>
      </c>
      <c r="B329" s="6" t="s">
        <v>54</v>
      </c>
      <c r="C329" s="6" t="s">
        <v>58</v>
      </c>
      <c r="D329" s="14">
        <v>0</v>
      </c>
      <c r="E329" s="14">
        <f t="shared" ref="E329" si="13">D329*F329/1000</f>
        <v>0</v>
      </c>
      <c r="F329" s="14">
        <v>0</v>
      </c>
    </row>
    <row r="330" spans="1:6" ht="23.25" hidden="1" customHeight="1">
      <c r="A330" s="1" t="s">
        <v>68</v>
      </c>
      <c r="B330" s="6" t="s">
        <v>54</v>
      </c>
      <c r="C330" s="6" t="s">
        <v>69</v>
      </c>
      <c r="D330" s="14">
        <v>15</v>
      </c>
      <c r="E330" s="14">
        <v>30</v>
      </c>
      <c r="F330" s="7">
        <f t="shared" ref="F330" si="14">E330/D330*1000</f>
        <v>2000</v>
      </c>
    </row>
    <row r="331" spans="1:6" ht="23.25" hidden="1" customHeight="1">
      <c r="A331" s="1" t="s">
        <v>68</v>
      </c>
      <c r="B331" s="6"/>
      <c r="C331" s="6" t="s">
        <v>70</v>
      </c>
      <c r="D331" s="11">
        <f>SUM(D282:D330)</f>
        <v>12895</v>
      </c>
      <c r="E331" s="7">
        <f>SUM(E282:E330)</f>
        <v>106940.51</v>
      </c>
      <c r="F331" s="7"/>
    </row>
    <row r="332" spans="1:6" ht="23.25" hidden="1" customHeight="1">
      <c r="A332" s="1" t="s">
        <v>68</v>
      </c>
      <c r="B332" s="6"/>
      <c r="C332" s="6" t="s">
        <v>71</v>
      </c>
      <c r="D332" s="11">
        <f>D331-D333</f>
        <v>9285</v>
      </c>
      <c r="E332" s="7">
        <f>E331-E333</f>
        <v>103253.51</v>
      </c>
      <c r="F332" s="7"/>
    </row>
    <row r="333" spans="1:6" ht="23.25" hidden="1" customHeight="1">
      <c r="A333" s="1" t="s">
        <v>68</v>
      </c>
      <c r="B333" s="6"/>
      <c r="C333" s="6" t="s">
        <v>72</v>
      </c>
      <c r="D333" s="11">
        <f>D283+D285+D290+D293+D309+D312</f>
        <v>3610</v>
      </c>
      <c r="E333" s="7">
        <f>E283+E285+E290+E293+E309+E312</f>
        <v>3687</v>
      </c>
      <c r="F333" s="7"/>
    </row>
    <row r="334" spans="1:6" ht="23.25" hidden="1" customHeight="1">
      <c r="A334" s="1" t="s">
        <v>68</v>
      </c>
      <c r="B334" s="12"/>
      <c r="C334" s="6" t="s">
        <v>74</v>
      </c>
      <c r="D334" s="11">
        <v>4900</v>
      </c>
      <c r="E334" s="7"/>
      <c r="F334" s="7"/>
    </row>
    <row r="335" spans="1:6" ht="23.25" hidden="1" customHeight="1">
      <c r="A335" s="1" t="s">
        <v>68</v>
      </c>
      <c r="B335" s="12"/>
      <c r="C335" s="6" t="s">
        <v>73</v>
      </c>
      <c r="D335" s="11">
        <v>2300</v>
      </c>
      <c r="E335" s="7"/>
      <c r="F335" s="7"/>
    </row>
    <row r="336" spans="1:6" ht="23.25" hidden="1" customHeight="1">
      <c r="A336" s="1" t="s">
        <v>68</v>
      </c>
      <c r="B336" s="12"/>
      <c r="C336" s="6" t="s">
        <v>62</v>
      </c>
      <c r="D336" s="11">
        <f>D331+D334+D335</f>
        <v>20095</v>
      </c>
      <c r="E336" s="7"/>
      <c r="F336" s="7"/>
    </row>
    <row r="337" spans="1:6" ht="23.25" hidden="1" customHeight="1">
      <c r="A337" s="24" t="s">
        <v>75</v>
      </c>
      <c r="B337" s="6" t="s">
        <v>0</v>
      </c>
      <c r="C337" s="6" t="s">
        <v>1</v>
      </c>
      <c r="D337" s="7" t="s">
        <v>2</v>
      </c>
      <c r="E337" s="7" t="s">
        <v>3</v>
      </c>
      <c r="F337" s="8" t="s">
        <v>61</v>
      </c>
    </row>
    <row r="338" spans="1:6" ht="23.25" hidden="1" customHeight="1">
      <c r="A338" s="24" t="s">
        <v>75</v>
      </c>
      <c r="B338" s="6" t="s">
        <v>4</v>
      </c>
      <c r="C338" s="6" t="s">
        <v>5</v>
      </c>
      <c r="D338" s="27">
        <v>1120</v>
      </c>
      <c r="E338" s="28">
        <v>3920</v>
      </c>
      <c r="F338" s="7">
        <f>E338/D338*1000</f>
        <v>3500</v>
      </c>
    </row>
    <row r="339" spans="1:6" ht="23.25" hidden="1" customHeight="1">
      <c r="A339" s="24" t="s">
        <v>75</v>
      </c>
      <c r="B339" s="6" t="s">
        <v>4</v>
      </c>
      <c r="C339" s="6" t="s">
        <v>6</v>
      </c>
      <c r="D339" s="27">
        <v>570</v>
      </c>
      <c r="E339" s="28">
        <v>285</v>
      </c>
      <c r="F339" s="7">
        <f t="shared" ref="F339:F386" si="15">E339/D339*1000</f>
        <v>500</v>
      </c>
    </row>
    <row r="340" spans="1:6" ht="23.25" hidden="1" customHeight="1">
      <c r="A340" s="24" t="s">
        <v>75</v>
      </c>
      <c r="B340" s="6" t="s">
        <v>4</v>
      </c>
      <c r="C340" s="6" t="s">
        <v>7</v>
      </c>
      <c r="D340" s="27">
        <v>820</v>
      </c>
      <c r="E340" s="28">
        <v>2952</v>
      </c>
      <c r="F340" s="7">
        <f t="shared" si="15"/>
        <v>3600</v>
      </c>
    </row>
    <row r="341" spans="1:6" ht="23.25" hidden="1" customHeight="1">
      <c r="A341" s="24" t="s">
        <v>75</v>
      </c>
      <c r="B341" s="6" t="s">
        <v>4</v>
      </c>
      <c r="C341" s="6" t="s">
        <v>8</v>
      </c>
      <c r="D341" s="27">
        <v>125</v>
      </c>
      <c r="E341" s="28">
        <v>50</v>
      </c>
      <c r="F341" s="7">
        <f t="shared" si="15"/>
        <v>400</v>
      </c>
    </row>
    <row r="342" spans="1:6" ht="23.25" hidden="1" customHeight="1">
      <c r="A342" s="24" t="s">
        <v>75</v>
      </c>
      <c r="B342" s="6" t="s">
        <v>4</v>
      </c>
      <c r="C342" s="6" t="s">
        <v>9</v>
      </c>
      <c r="D342" s="27">
        <v>15</v>
      </c>
      <c r="E342" s="28">
        <v>60</v>
      </c>
      <c r="F342" s="7">
        <f t="shared" si="15"/>
        <v>4000</v>
      </c>
    </row>
    <row r="343" spans="1:6" ht="23.25" hidden="1" customHeight="1">
      <c r="A343" s="24" t="s">
        <v>75</v>
      </c>
      <c r="B343" s="6" t="s">
        <v>4</v>
      </c>
      <c r="C343" s="6" t="s">
        <v>10</v>
      </c>
      <c r="D343" s="27">
        <v>0</v>
      </c>
      <c r="E343" s="28">
        <v>0</v>
      </c>
      <c r="F343" s="7"/>
    </row>
    <row r="344" spans="1:6" ht="23.25" hidden="1" customHeight="1">
      <c r="A344" s="24" t="s">
        <v>75</v>
      </c>
      <c r="B344" s="6" t="s">
        <v>4</v>
      </c>
      <c r="C344" s="6" t="s">
        <v>11</v>
      </c>
      <c r="D344" s="27">
        <v>0</v>
      </c>
      <c r="E344" s="28">
        <v>0</v>
      </c>
      <c r="F344" s="7"/>
    </row>
    <row r="345" spans="1:6" ht="23.25" hidden="1" customHeight="1">
      <c r="A345" s="24" t="s">
        <v>75</v>
      </c>
      <c r="B345" s="6" t="s">
        <v>12</v>
      </c>
      <c r="C345" s="6" t="s">
        <v>13</v>
      </c>
      <c r="D345" s="27">
        <v>70</v>
      </c>
      <c r="E345" s="28">
        <v>105</v>
      </c>
      <c r="F345" s="7">
        <f t="shared" si="15"/>
        <v>1500</v>
      </c>
    </row>
    <row r="346" spans="1:6" ht="23.25" hidden="1" customHeight="1">
      <c r="A346" s="24" t="s">
        <v>75</v>
      </c>
      <c r="B346" s="6" t="s">
        <v>12</v>
      </c>
      <c r="C346" s="6" t="s">
        <v>14</v>
      </c>
      <c r="D346" s="27">
        <v>20</v>
      </c>
      <c r="E346" s="28">
        <v>9</v>
      </c>
      <c r="F346" s="7">
        <f t="shared" si="15"/>
        <v>450</v>
      </c>
    </row>
    <row r="347" spans="1:6" ht="23.25" hidden="1" customHeight="1">
      <c r="A347" s="24" t="s">
        <v>75</v>
      </c>
      <c r="B347" s="6" t="s">
        <v>12</v>
      </c>
      <c r="C347" s="6" t="s">
        <v>15</v>
      </c>
      <c r="D347" s="27">
        <v>130</v>
      </c>
      <c r="E347" s="28">
        <v>195</v>
      </c>
      <c r="F347" s="7">
        <f t="shared" si="15"/>
        <v>1500</v>
      </c>
    </row>
    <row r="348" spans="1:6" ht="23.25" hidden="1" customHeight="1">
      <c r="A348" s="24" t="s">
        <v>75</v>
      </c>
      <c r="B348" s="6" t="s">
        <v>12</v>
      </c>
      <c r="C348" s="6" t="s">
        <v>16</v>
      </c>
      <c r="D348" s="27">
        <v>0</v>
      </c>
      <c r="E348" s="28">
        <v>0</v>
      </c>
      <c r="F348" s="7"/>
    </row>
    <row r="349" spans="1:6" ht="23.25" hidden="1" customHeight="1">
      <c r="A349" s="24" t="s">
        <v>75</v>
      </c>
      <c r="B349" s="6" t="s">
        <v>12</v>
      </c>
      <c r="C349" s="6" t="s">
        <v>17</v>
      </c>
      <c r="D349" s="27">
        <v>0</v>
      </c>
      <c r="E349" s="28">
        <v>0</v>
      </c>
      <c r="F349" s="7"/>
    </row>
    <row r="350" spans="1:6" ht="23.25" hidden="1" customHeight="1">
      <c r="A350" s="24" t="s">
        <v>75</v>
      </c>
      <c r="B350" s="6" t="s">
        <v>12</v>
      </c>
      <c r="C350" s="6" t="s">
        <v>18</v>
      </c>
      <c r="D350" s="27">
        <v>5</v>
      </c>
      <c r="E350" s="28">
        <v>4.5</v>
      </c>
      <c r="F350" s="7">
        <f t="shared" si="15"/>
        <v>900</v>
      </c>
    </row>
    <row r="351" spans="1:6" ht="23.25" hidden="1" customHeight="1">
      <c r="A351" s="24" t="s">
        <v>75</v>
      </c>
      <c r="B351" s="6" t="s">
        <v>19</v>
      </c>
      <c r="C351" s="6" t="s">
        <v>20</v>
      </c>
      <c r="D351" s="27">
        <v>90</v>
      </c>
      <c r="E351" s="28">
        <v>3960</v>
      </c>
      <c r="F351" s="7">
        <f t="shared" si="15"/>
        <v>44000</v>
      </c>
    </row>
    <row r="352" spans="1:6" ht="23.25" hidden="1" customHeight="1">
      <c r="A352" s="24" t="s">
        <v>75</v>
      </c>
      <c r="B352" s="6" t="s">
        <v>19</v>
      </c>
      <c r="C352" s="6" t="s">
        <v>21</v>
      </c>
      <c r="D352" s="27">
        <v>20</v>
      </c>
      <c r="E352" s="28">
        <v>900</v>
      </c>
      <c r="F352" s="7">
        <f t="shared" si="15"/>
        <v>45000</v>
      </c>
    </row>
    <row r="353" spans="1:6" ht="23.25" hidden="1" customHeight="1">
      <c r="A353" s="24" t="s">
        <v>75</v>
      </c>
      <c r="B353" s="6" t="s">
        <v>19</v>
      </c>
      <c r="C353" s="6" t="s">
        <v>22</v>
      </c>
      <c r="D353" s="27">
        <v>0</v>
      </c>
      <c r="E353" s="28">
        <v>0</v>
      </c>
      <c r="F353" s="7"/>
    </row>
    <row r="354" spans="1:6" ht="23.25" hidden="1" customHeight="1">
      <c r="A354" s="24" t="s">
        <v>75</v>
      </c>
      <c r="B354" s="6" t="s">
        <v>19</v>
      </c>
      <c r="C354" s="6" t="s">
        <v>23</v>
      </c>
      <c r="D354" s="27">
        <v>25</v>
      </c>
      <c r="E354" s="28">
        <v>1000</v>
      </c>
      <c r="F354" s="7">
        <f t="shared" si="15"/>
        <v>40000</v>
      </c>
    </row>
    <row r="355" spans="1:6" ht="23.25" hidden="1" customHeight="1">
      <c r="A355" s="24" t="s">
        <v>75</v>
      </c>
      <c r="B355" s="6" t="s">
        <v>19</v>
      </c>
      <c r="C355" s="6" t="s">
        <v>24</v>
      </c>
      <c r="D355" s="27">
        <v>15</v>
      </c>
      <c r="E355" s="28">
        <v>900</v>
      </c>
      <c r="F355" s="7">
        <f t="shared" si="15"/>
        <v>60000</v>
      </c>
    </row>
    <row r="356" spans="1:6" ht="23.25" hidden="1" customHeight="1">
      <c r="A356" s="24" t="s">
        <v>75</v>
      </c>
      <c r="B356" s="6" t="s">
        <v>25</v>
      </c>
      <c r="C356" s="6" t="s">
        <v>26</v>
      </c>
      <c r="D356" s="27">
        <v>250</v>
      </c>
      <c r="E356" s="28">
        <v>6250</v>
      </c>
      <c r="F356" s="7">
        <f t="shared" si="15"/>
        <v>25000</v>
      </c>
    </row>
    <row r="357" spans="1:6" ht="23.25" hidden="1" customHeight="1">
      <c r="A357" s="24" t="s">
        <v>75</v>
      </c>
      <c r="B357" s="6" t="s">
        <v>25</v>
      </c>
      <c r="C357" s="6" t="s">
        <v>60</v>
      </c>
      <c r="D357" s="27">
        <v>20</v>
      </c>
      <c r="E357" s="28">
        <v>1400</v>
      </c>
      <c r="F357" s="7">
        <f t="shared" si="15"/>
        <v>70000</v>
      </c>
    </row>
    <row r="358" spans="1:6" ht="23.25" hidden="1" customHeight="1">
      <c r="A358" s="24" t="s">
        <v>75</v>
      </c>
      <c r="B358" s="6" t="s">
        <v>25</v>
      </c>
      <c r="C358" s="6" t="s">
        <v>27</v>
      </c>
      <c r="D358" s="27">
        <v>50</v>
      </c>
      <c r="E358" s="28">
        <v>2050</v>
      </c>
      <c r="F358" s="7">
        <f t="shared" si="15"/>
        <v>41000</v>
      </c>
    </row>
    <row r="359" spans="1:6" ht="23.25" hidden="1" customHeight="1">
      <c r="A359" s="24" t="s">
        <v>75</v>
      </c>
      <c r="B359" s="6" t="s">
        <v>25</v>
      </c>
      <c r="C359" s="6" t="s">
        <v>28</v>
      </c>
      <c r="D359" s="27">
        <v>17</v>
      </c>
      <c r="E359" s="28">
        <v>714</v>
      </c>
      <c r="F359" s="7">
        <f t="shared" si="15"/>
        <v>42000</v>
      </c>
    </row>
    <row r="360" spans="1:6" ht="23.25" hidden="1" customHeight="1">
      <c r="A360" s="24" t="s">
        <v>75</v>
      </c>
      <c r="B360" s="6" t="s">
        <v>25</v>
      </c>
      <c r="C360" s="6" t="s">
        <v>29</v>
      </c>
      <c r="D360" s="27">
        <v>0</v>
      </c>
      <c r="E360" s="28">
        <v>0</v>
      </c>
      <c r="F360" s="7"/>
    </row>
    <row r="361" spans="1:6" ht="23.25" hidden="1" customHeight="1">
      <c r="A361" s="24" t="s">
        <v>75</v>
      </c>
      <c r="B361" s="6" t="s">
        <v>25</v>
      </c>
      <c r="C361" s="6" t="s">
        <v>30</v>
      </c>
      <c r="D361" s="27">
        <v>15</v>
      </c>
      <c r="E361" s="28">
        <v>150</v>
      </c>
      <c r="F361" s="7">
        <f t="shared" si="15"/>
        <v>10000</v>
      </c>
    </row>
    <row r="362" spans="1:6" ht="23.25" hidden="1" customHeight="1">
      <c r="A362" s="24" t="s">
        <v>75</v>
      </c>
      <c r="B362" s="6" t="s">
        <v>25</v>
      </c>
      <c r="C362" s="6" t="s">
        <v>31</v>
      </c>
      <c r="D362" s="27">
        <v>16</v>
      </c>
      <c r="E362" s="28">
        <v>144</v>
      </c>
      <c r="F362" s="7">
        <f t="shared" si="15"/>
        <v>9000</v>
      </c>
    </row>
    <row r="363" spans="1:6" ht="23.25" hidden="1" customHeight="1">
      <c r="A363" s="24" t="s">
        <v>75</v>
      </c>
      <c r="B363" s="6" t="s">
        <v>25</v>
      </c>
      <c r="C363" s="6" t="s">
        <v>32</v>
      </c>
      <c r="D363" s="30">
        <v>285</v>
      </c>
      <c r="E363" s="64">
        <v>10602</v>
      </c>
      <c r="F363" s="7">
        <f t="shared" si="15"/>
        <v>37200</v>
      </c>
    </row>
    <row r="364" spans="1:6" ht="23.25" hidden="1" customHeight="1">
      <c r="A364" s="24" t="s">
        <v>75</v>
      </c>
      <c r="B364" s="6" t="s">
        <v>33</v>
      </c>
      <c r="C364" s="6" t="s">
        <v>34</v>
      </c>
      <c r="D364" s="27">
        <v>500</v>
      </c>
      <c r="E364" s="28">
        <v>5250</v>
      </c>
      <c r="F364" s="7">
        <f t="shared" si="15"/>
        <v>10500</v>
      </c>
    </row>
    <row r="365" spans="1:6" ht="23.25" hidden="1" customHeight="1">
      <c r="A365" s="24" t="s">
        <v>75</v>
      </c>
      <c r="B365" s="6" t="s">
        <v>33</v>
      </c>
      <c r="C365" s="6" t="s">
        <v>35</v>
      </c>
      <c r="D365" s="27">
        <v>50</v>
      </c>
      <c r="E365" s="28">
        <v>25</v>
      </c>
      <c r="F365" s="7">
        <f t="shared" si="15"/>
        <v>500</v>
      </c>
    </row>
    <row r="366" spans="1:6" ht="23.25" hidden="1" customHeight="1">
      <c r="A366" s="24" t="s">
        <v>75</v>
      </c>
      <c r="B366" s="6" t="s">
        <v>33</v>
      </c>
      <c r="C366" s="6" t="s">
        <v>36</v>
      </c>
      <c r="D366" s="27">
        <v>130</v>
      </c>
      <c r="E366" s="28">
        <v>650</v>
      </c>
      <c r="F366" s="7">
        <f t="shared" si="15"/>
        <v>5000</v>
      </c>
    </row>
    <row r="367" spans="1:6" ht="23.25" hidden="1" customHeight="1">
      <c r="A367" s="24" t="s">
        <v>75</v>
      </c>
      <c r="B367" s="6" t="s">
        <v>33</v>
      </c>
      <c r="C367" s="6" t="s">
        <v>37</v>
      </c>
      <c r="D367" s="27">
        <v>200</v>
      </c>
      <c r="E367" s="28">
        <v>1500</v>
      </c>
      <c r="F367" s="7">
        <f t="shared" si="15"/>
        <v>7500</v>
      </c>
    </row>
    <row r="368" spans="1:6" ht="23.25" hidden="1" customHeight="1">
      <c r="A368" s="24" t="s">
        <v>75</v>
      </c>
      <c r="B368" s="6" t="s">
        <v>33</v>
      </c>
      <c r="C368" s="6" t="s">
        <v>38</v>
      </c>
      <c r="D368" s="27">
        <v>0</v>
      </c>
      <c r="E368" s="28">
        <v>0</v>
      </c>
      <c r="F368" s="7"/>
    </row>
    <row r="369" spans="1:6" ht="23.25" hidden="1" customHeight="1">
      <c r="A369" s="24" t="s">
        <v>75</v>
      </c>
      <c r="B369" s="6" t="s">
        <v>33</v>
      </c>
      <c r="C369" s="6" t="s">
        <v>39</v>
      </c>
      <c r="D369" s="27">
        <v>0</v>
      </c>
      <c r="E369" s="28">
        <v>0</v>
      </c>
      <c r="F369" s="7"/>
    </row>
    <row r="370" spans="1:6" ht="23.25" hidden="1" customHeight="1">
      <c r="A370" s="24" t="s">
        <v>75</v>
      </c>
      <c r="B370" s="6" t="s">
        <v>33</v>
      </c>
      <c r="C370" s="6" t="s">
        <v>40</v>
      </c>
      <c r="D370" s="27">
        <v>0</v>
      </c>
      <c r="E370" s="28">
        <v>0</v>
      </c>
      <c r="F370" s="7"/>
    </row>
    <row r="371" spans="1:6" ht="23.25" hidden="1" customHeight="1">
      <c r="A371" s="24" t="s">
        <v>75</v>
      </c>
      <c r="B371" s="6" t="s">
        <v>33</v>
      </c>
      <c r="C371" s="6" t="s">
        <v>41</v>
      </c>
      <c r="D371" s="27">
        <v>300</v>
      </c>
      <c r="E371" s="28">
        <v>19500</v>
      </c>
      <c r="F371" s="7">
        <f t="shared" si="15"/>
        <v>65000</v>
      </c>
    </row>
    <row r="372" spans="1:6" ht="23.25" hidden="1" customHeight="1">
      <c r="A372" s="24" t="s">
        <v>75</v>
      </c>
      <c r="B372" s="6" t="s">
        <v>33</v>
      </c>
      <c r="C372" s="6" t="s">
        <v>42</v>
      </c>
      <c r="D372" s="27">
        <v>100</v>
      </c>
      <c r="E372" s="28">
        <v>5000</v>
      </c>
      <c r="F372" s="7">
        <f t="shared" si="15"/>
        <v>50000</v>
      </c>
    </row>
    <row r="373" spans="1:6" ht="23.25" hidden="1" customHeight="1">
      <c r="A373" s="24" t="s">
        <v>75</v>
      </c>
      <c r="B373" s="6" t="s">
        <v>33</v>
      </c>
      <c r="C373" s="6" t="s">
        <v>43</v>
      </c>
      <c r="D373" s="27">
        <v>150</v>
      </c>
      <c r="E373" s="28">
        <v>750</v>
      </c>
      <c r="F373" s="7">
        <f t="shared" si="15"/>
        <v>5000</v>
      </c>
    </row>
    <row r="374" spans="1:6" ht="23.25" customHeight="1">
      <c r="A374" s="24" t="s">
        <v>75</v>
      </c>
      <c r="B374" s="6" t="s">
        <v>44</v>
      </c>
      <c r="C374" s="6" t="s">
        <v>45</v>
      </c>
      <c r="D374" s="27">
        <v>0</v>
      </c>
      <c r="E374" s="28">
        <v>0</v>
      </c>
      <c r="F374" s="7"/>
    </row>
    <row r="375" spans="1:6" ht="23.25" customHeight="1">
      <c r="A375" s="24" t="s">
        <v>75</v>
      </c>
      <c r="B375" s="6" t="s">
        <v>44</v>
      </c>
      <c r="C375" s="6" t="s">
        <v>46</v>
      </c>
      <c r="D375" s="27">
        <v>0</v>
      </c>
      <c r="E375" s="28">
        <v>0</v>
      </c>
      <c r="F375" s="7"/>
    </row>
    <row r="376" spans="1:6" ht="23.25" customHeight="1">
      <c r="A376" s="24" t="s">
        <v>75</v>
      </c>
      <c r="B376" s="6" t="s">
        <v>44</v>
      </c>
      <c r="C376" s="6" t="s">
        <v>47</v>
      </c>
      <c r="D376" s="27">
        <v>0</v>
      </c>
      <c r="E376" s="28">
        <v>0</v>
      </c>
      <c r="F376" s="7"/>
    </row>
    <row r="377" spans="1:6" ht="23.25" customHeight="1">
      <c r="A377" s="24" t="s">
        <v>75</v>
      </c>
      <c r="B377" s="6" t="s">
        <v>44</v>
      </c>
      <c r="C377" s="6" t="s">
        <v>48</v>
      </c>
      <c r="D377" s="27">
        <v>28</v>
      </c>
      <c r="E377" s="28">
        <v>28</v>
      </c>
      <c r="F377" s="7">
        <f t="shared" si="15"/>
        <v>1000</v>
      </c>
    </row>
    <row r="378" spans="1:6" ht="23.25" hidden="1" customHeight="1">
      <c r="A378" s="24" t="s">
        <v>75</v>
      </c>
      <c r="B378" s="6" t="s">
        <v>49</v>
      </c>
      <c r="C378" s="6" t="s">
        <v>50</v>
      </c>
      <c r="D378" s="27">
        <v>0</v>
      </c>
      <c r="E378" s="28">
        <v>0</v>
      </c>
      <c r="F378" s="7"/>
    </row>
    <row r="379" spans="1:6" ht="23.25" hidden="1" customHeight="1">
      <c r="A379" s="24" t="s">
        <v>75</v>
      </c>
      <c r="B379" s="6" t="s">
        <v>49</v>
      </c>
      <c r="C379" s="6" t="s">
        <v>51</v>
      </c>
      <c r="D379" s="27">
        <v>0</v>
      </c>
      <c r="E379" s="28">
        <v>0</v>
      </c>
      <c r="F379" s="7"/>
    </row>
    <row r="380" spans="1:6" ht="23.25" hidden="1" customHeight="1">
      <c r="A380" s="24" t="s">
        <v>75</v>
      </c>
      <c r="B380" s="6" t="s">
        <v>49</v>
      </c>
      <c r="C380" s="6" t="s">
        <v>52</v>
      </c>
      <c r="D380" s="27">
        <v>0</v>
      </c>
      <c r="E380" s="28">
        <v>0</v>
      </c>
      <c r="F380" s="7"/>
    </row>
    <row r="381" spans="1:6" ht="23.25" hidden="1" customHeight="1">
      <c r="A381" s="24" t="s">
        <v>75</v>
      </c>
      <c r="B381" s="6" t="s">
        <v>49</v>
      </c>
      <c r="C381" s="6" t="s">
        <v>53</v>
      </c>
      <c r="D381" s="27">
        <v>0</v>
      </c>
      <c r="E381" s="28">
        <v>0</v>
      </c>
      <c r="F381" s="7"/>
    </row>
    <row r="382" spans="1:6" ht="23.25" hidden="1" customHeight="1">
      <c r="A382" s="24" t="s">
        <v>75</v>
      </c>
      <c r="B382" s="6" t="s">
        <v>54</v>
      </c>
      <c r="C382" s="6" t="s">
        <v>55</v>
      </c>
      <c r="D382" s="27">
        <v>2</v>
      </c>
      <c r="E382" s="28">
        <v>4</v>
      </c>
      <c r="F382" s="7">
        <f t="shared" ref="F382" si="16">E382/D382*1000</f>
        <v>2000</v>
      </c>
    </row>
    <row r="383" spans="1:6" ht="23.25" hidden="1" customHeight="1">
      <c r="A383" s="24" t="s">
        <v>75</v>
      </c>
      <c r="B383" s="6" t="s">
        <v>54</v>
      </c>
      <c r="C383" s="6" t="s">
        <v>56</v>
      </c>
      <c r="D383" s="27">
        <v>0</v>
      </c>
      <c r="E383" s="28">
        <v>0</v>
      </c>
      <c r="F383" s="7"/>
    </row>
    <row r="384" spans="1:6" ht="23.25" hidden="1" customHeight="1">
      <c r="A384" s="24" t="s">
        <v>75</v>
      </c>
      <c r="B384" s="6" t="s">
        <v>54</v>
      </c>
      <c r="C384" s="6" t="s">
        <v>57</v>
      </c>
      <c r="D384" s="27">
        <v>0</v>
      </c>
      <c r="E384" s="28">
        <v>0</v>
      </c>
      <c r="F384" s="7"/>
    </row>
    <row r="385" spans="1:6" ht="23.25" hidden="1" customHeight="1">
      <c r="A385" s="24" t="s">
        <v>75</v>
      </c>
      <c r="B385" s="6" t="s">
        <v>54</v>
      </c>
      <c r="C385" s="6" t="s">
        <v>58</v>
      </c>
      <c r="D385" s="31">
        <v>360</v>
      </c>
      <c r="E385" s="65">
        <v>1058.9760000000001</v>
      </c>
      <c r="F385" s="7">
        <f t="shared" si="15"/>
        <v>2941.6000000000004</v>
      </c>
    </row>
    <row r="386" spans="1:6" ht="23.25" hidden="1" customHeight="1">
      <c r="A386" s="24" t="s">
        <v>75</v>
      </c>
      <c r="B386" s="6" t="s">
        <v>54</v>
      </c>
      <c r="C386" s="6" t="s">
        <v>69</v>
      </c>
      <c r="D386" s="27">
        <v>300</v>
      </c>
      <c r="E386" s="28">
        <v>2460</v>
      </c>
      <c r="F386" s="7">
        <f t="shared" si="15"/>
        <v>8200</v>
      </c>
    </row>
    <row r="387" spans="1:6" ht="23.25" hidden="1" customHeight="1">
      <c r="A387" s="24" t="s">
        <v>75</v>
      </c>
      <c r="B387" s="6"/>
      <c r="C387" s="6" t="s">
        <v>70</v>
      </c>
      <c r="D387" s="27">
        <f>SUM(D338:D386)</f>
        <v>5798</v>
      </c>
      <c r="E387" s="28">
        <f>SUM(E338:E386)</f>
        <v>71876.475999999995</v>
      </c>
      <c r="F387" s="28"/>
    </row>
    <row r="388" spans="1:6" ht="23.25" hidden="1" customHeight="1">
      <c r="A388" s="24" t="s">
        <v>75</v>
      </c>
      <c r="B388" s="6"/>
      <c r="C388" s="6" t="s">
        <v>71</v>
      </c>
      <c r="D388" s="27">
        <f>D387-D389</f>
        <v>5033</v>
      </c>
      <c r="E388" s="28">
        <f>E387-E389</f>
        <v>71507.475999999995</v>
      </c>
      <c r="F388" s="28"/>
    </row>
    <row r="389" spans="1:6" ht="23.25" hidden="1" customHeight="1">
      <c r="A389" s="24" t="s">
        <v>75</v>
      </c>
      <c r="B389" s="6"/>
      <c r="C389" s="6" t="s">
        <v>72</v>
      </c>
      <c r="D389" s="27">
        <f>D339+D341+D346+D349+D365+D368</f>
        <v>765</v>
      </c>
      <c r="E389" s="28">
        <f>E339+E341+E346+E349+E365+E368</f>
        <v>369</v>
      </c>
      <c r="F389" s="28"/>
    </row>
    <row r="390" spans="1:6" ht="23.25" hidden="1" customHeight="1">
      <c r="A390" s="24" t="s">
        <v>75</v>
      </c>
      <c r="B390" s="12"/>
      <c r="C390" s="6" t="s">
        <v>74</v>
      </c>
      <c r="D390" s="27">
        <v>6185</v>
      </c>
      <c r="E390" s="28"/>
      <c r="F390" s="28">
        <v>0</v>
      </c>
    </row>
    <row r="391" spans="1:6" ht="23.25" hidden="1" customHeight="1">
      <c r="A391" s="24" t="s">
        <v>75</v>
      </c>
      <c r="B391" s="12"/>
      <c r="C391" s="6" t="s">
        <v>73</v>
      </c>
      <c r="D391" s="29">
        <v>2000</v>
      </c>
      <c r="E391" s="28"/>
      <c r="F391" s="28">
        <v>0</v>
      </c>
    </row>
    <row r="392" spans="1:6" ht="23.25" hidden="1" customHeight="1">
      <c r="A392" s="24" t="s">
        <v>75</v>
      </c>
      <c r="B392" s="12"/>
      <c r="C392" s="6" t="s">
        <v>62</v>
      </c>
      <c r="D392" s="29">
        <f>D387+D390+D391</f>
        <v>13983</v>
      </c>
      <c r="E392" s="54"/>
      <c r="F392" s="54"/>
    </row>
    <row r="393" spans="1:6" ht="23.25" hidden="1" customHeight="1">
      <c r="A393" s="24" t="s">
        <v>76</v>
      </c>
      <c r="B393" s="6" t="s">
        <v>0</v>
      </c>
      <c r="C393" s="6" t="s">
        <v>1</v>
      </c>
      <c r="D393" s="7" t="s">
        <v>2</v>
      </c>
      <c r="E393" s="7" t="s">
        <v>3</v>
      </c>
      <c r="F393" s="8" t="s">
        <v>61</v>
      </c>
    </row>
    <row r="394" spans="1:6" ht="23.25" hidden="1" customHeight="1">
      <c r="A394" s="24" t="s">
        <v>76</v>
      </c>
      <c r="B394" s="6" t="s">
        <v>4</v>
      </c>
      <c r="C394" s="6" t="s">
        <v>5</v>
      </c>
      <c r="D394" s="16">
        <v>2500</v>
      </c>
      <c r="E394" s="16">
        <v>8500</v>
      </c>
      <c r="F394" s="7">
        <f>E394/D394*1000</f>
        <v>3400</v>
      </c>
    </row>
    <row r="395" spans="1:6" ht="23.25" hidden="1" customHeight="1">
      <c r="A395" s="24" t="s">
        <v>76</v>
      </c>
      <c r="B395" s="6" t="s">
        <v>4</v>
      </c>
      <c r="C395" s="6" t="s">
        <v>6</v>
      </c>
      <c r="D395" s="16">
        <v>3500</v>
      </c>
      <c r="E395" s="16">
        <f t="shared" ref="E395:E440" si="17">F395*D395/1000</f>
        <v>3500</v>
      </c>
      <c r="F395" s="16">
        <v>1000</v>
      </c>
    </row>
    <row r="396" spans="1:6" ht="23.25" hidden="1" customHeight="1">
      <c r="A396" s="24" t="s">
        <v>76</v>
      </c>
      <c r="B396" s="6" t="s">
        <v>4</v>
      </c>
      <c r="C396" s="6" t="s">
        <v>7</v>
      </c>
      <c r="D396" s="16">
        <v>1150</v>
      </c>
      <c r="E396" s="16">
        <f t="shared" si="17"/>
        <v>4600</v>
      </c>
      <c r="F396" s="16">
        <v>4000</v>
      </c>
    </row>
    <row r="397" spans="1:6" ht="23.25" hidden="1" customHeight="1">
      <c r="A397" s="24" t="s">
        <v>76</v>
      </c>
      <c r="B397" s="6" t="s">
        <v>4</v>
      </c>
      <c r="C397" s="6" t="s">
        <v>8</v>
      </c>
      <c r="D397" s="16">
        <v>2000</v>
      </c>
      <c r="E397" s="16">
        <f t="shared" si="17"/>
        <v>1600</v>
      </c>
      <c r="F397" s="16">
        <v>800</v>
      </c>
    </row>
    <row r="398" spans="1:6" ht="23.25" hidden="1" customHeight="1">
      <c r="A398" s="24" t="s">
        <v>76</v>
      </c>
      <c r="B398" s="6" t="s">
        <v>4</v>
      </c>
      <c r="C398" s="6" t="s">
        <v>9</v>
      </c>
      <c r="D398" s="16"/>
      <c r="E398" s="16">
        <f t="shared" si="17"/>
        <v>0</v>
      </c>
      <c r="F398" s="16"/>
    </row>
    <row r="399" spans="1:6" ht="23.25" hidden="1" customHeight="1">
      <c r="A399" s="24" t="s">
        <v>76</v>
      </c>
      <c r="B399" s="6" t="s">
        <v>4</v>
      </c>
      <c r="C399" s="6" t="s">
        <v>10</v>
      </c>
      <c r="D399" s="16"/>
      <c r="E399" s="16">
        <f t="shared" si="17"/>
        <v>0</v>
      </c>
      <c r="F399" s="16"/>
    </row>
    <row r="400" spans="1:6" ht="23.25" hidden="1" customHeight="1">
      <c r="A400" s="24" t="s">
        <v>76</v>
      </c>
      <c r="B400" s="6" t="s">
        <v>4</v>
      </c>
      <c r="C400" s="6" t="s">
        <v>11</v>
      </c>
      <c r="D400" s="16"/>
      <c r="E400" s="16">
        <f t="shared" si="17"/>
        <v>0</v>
      </c>
      <c r="F400" s="16"/>
    </row>
    <row r="401" spans="1:6" ht="23.25" hidden="1" customHeight="1">
      <c r="A401" s="24" t="s">
        <v>76</v>
      </c>
      <c r="B401" s="6" t="s">
        <v>12</v>
      </c>
      <c r="C401" s="6" t="s">
        <v>13</v>
      </c>
      <c r="D401" s="16"/>
      <c r="E401" s="16">
        <f t="shared" si="17"/>
        <v>0</v>
      </c>
      <c r="F401" s="16"/>
    </row>
    <row r="402" spans="1:6" ht="23.25" hidden="1" customHeight="1">
      <c r="A402" s="24" t="s">
        <v>76</v>
      </c>
      <c r="B402" s="6" t="s">
        <v>12</v>
      </c>
      <c r="C402" s="6" t="s">
        <v>14</v>
      </c>
      <c r="D402" s="16">
        <v>5</v>
      </c>
      <c r="E402" s="16">
        <f t="shared" si="17"/>
        <v>2.5</v>
      </c>
      <c r="F402" s="16">
        <v>500</v>
      </c>
    </row>
    <row r="403" spans="1:6" ht="23.25" hidden="1" customHeight="1">
      <c r="A403" s="24" t="s">
        <v>76</v>
      </c>
      <c r="B403" s="6" t="s">
        <v>12</v>
      </c>
      <c r="C403" s="6" t="s">
        <v>15</v>
      </c>
      <c r="D403" s="57">
        <v>380</v>
      </c>
      <c r="E403" s="16">
        <f t="shared" si="17"/>
        <v>959.12</v>
      </c>
      <c r="F403" s="57">
        <v>2524</v>
      </c>
    </row>
    <row r="404" spans="1:6" ht="23.25" hidden="1" customHeight="1">
      <c r="A404" s="24" t="s">
        <v>76</v>
      </c>
      <c r="B404" s="6" t="s">
        <v>12</v>
      </c>
      <c r="C404" s="6" t="s">
        <v>16</v>
      </c>
      <c r="D404" s="16"/>
      <c r="E404" s="16">
        <f t="shared" si="17"/>
        <v>0</v>
      </c>
      <c r="F404" s="16"/>
    </row>
    <row r="405" spans="1:6" ht="23.25" hidden="1" customHeight="1">
      <c r="A405" s="24" t="s">
        <v>76</v>
      </c>
      <c r="B405" s="6" t="s">
        <v>12</v>
      </c>
      <c r="C405" s="6" t="s">
        <v>17</v>
      </c>
      <c r="D405" s="16">
        <v>350</v>
      </c>
      <c r="E405" s="16">
        <f t="shared" si="17"/>
        <v>175</v>
      </c>
      <c r="F405" s="16">
        <v>500</v>
      </c>
    </row>
    <row r="406" spans="1:6" ht="23.25" hidden="1" customHeight="1">
      <c r="A406" s="24" t="s">
        <v>76</v>
      </c>
      <c r="B406" s="6" t="s">
        <v>12</v>
      </c>
      <c r="C406" s="6" t="s">
        <v>18</v>
      </c>
      <c r="D406" s="16"/>
      <c r="E406" s="16">
        <f t="shared" si="17"/>
        <v>0</v>
      </c>
      <c r="F406" s="16"/>
    </row>
    <row r="407" spans="1:6" ht="23.25" hidden="1" customHeight="1">
      <c r="A407" s="24" t="s">
        <v>76</v>
      </c>
      <c r="B407" s="6" t="s">
        <v>19</v>
      </c>
      <c r="C407" s="6" t="s">
        <v>20</v>
      </c>
      <c r="D407" s="16">
        <v>25</v>
      </c>
      <c r="E407" s="16">
        <f t="shared" si="17"/>
        <v>1125</v>
      </c>
      <c r="F407" s="16">
        <v>45000</v>
      </c>
    </row>
    <row r="408" spans="1:6" ht="23.25" hidden="1" customHeight="1">
      <c r="A408" s="24" t="s">
        <v>76</v>
      </c>
      <c r="B408" s="6" t="s">
        <v>19</v>
      </c>
      <c r="C408" s="6" t="s">
        <v>21</v>
      </c>
      <c r="D408" s="16"/>
      <c r="E408" s="16">
        <f t="shared" si="17"/>
        <v>0</v>
      </c>
      <c r="F408" s="16"/>
    </row>
    <row r="409" spans="1:6" ht="23.25" hidden="1" customHeight="1">
      <c r="A409" s="24" t="s">
        <v>76</v>
      </c>
      <c r="B409" s="6" t="s">
        <v>19</v>
      </c>
      <c r="C409" s="6" t="s">
        <v>22</v>
      </c>
      <c r="D409" s="16"/>
      <c r="E409" s="16">
        <f t="shared" si="17"/>
        <v>0</v>
      </c>
      <c r="F409" s="16"/>
    </row>
    <row r="410" spans="1:6" ht="23.25" hidden="1" customHeight="1">
      <c r="A410" s="24" t="s">
        <v>76</v>
      </c>
      <c r="B410" s="6" t="s">
        <v>19</v>
      </c>
      <c r="C410" s="6" t="s">
        <v>23</v>
      </c>
      <c r="D410" s="16">
        <v>450</v>
      </c>
      <c r="E410" s="16">
        <f t="shared" si="17"/>
        <v>11250</v>
      </c>
      <c r="F410" s="16">
        <v>25000</v>
      </c>
    </row>
    <row r="411" spans="1:6" ht="23.25" hidden="1" customHeight="1">
      <c r="A411" s="24" t="s">
        <v>76</v>
      </c>
      <c r="B411" s="6" t="s">
        <v>19</v>
      </c>
      <c r="C411" s="6" t="s">
        <v>24</v>
      </c>
      <c r="D411" s="16">
        <v>10</v>
      </c>
      <c r="E411" s="16">
        <f t="shared" si="17"/>
        <v>150</v>
      </c>
      <c r="F411" s="16">
        <v>15000</v>
      </c>
    </row>
    <row r="412" spans="1:6" ht="23.25" hidden="1" customHeight="1">
      <c r="A412" s="24" t="s">
        <v>76</v>
      </c>
      <c r="B412" s="6" t="s">
        <v>25</v>
      </c>
      <c r="C412" s="6" t="s">
        <v>26</v>
      </c>
      <c r="D412" s="16">
        <v>2100</v>
      </c>
      <c r="E412" s="16">
        <f t="shared" si="17"/>
        <v>63000</v>
      </c>
      <c r="F412" s="16">
        <v>30000</v>
      </c>
    </row>
    <row r="413" spans="1:6" ht="23.25" hidden="1" customHeight="1">
      <c r="A413" s="24" t="s">
        <v>76</v>
      </c>
      <c r="B413" s="6" t="s">
        <v>25</v>
      </c>
      <c r="C413" s="6" t="s">
        <v>60</v>
      </c>
      <c r="D413" s="16">
        <v>115</v>
      </c>
      <c r="E413" s="16">
        <f t="shared" si="17"/>
        <v>8050</v>
      </c>
      <c r="F413" s="16">
        <v>70000</v>
      </c>
    </row>
    <row r="414" spans="1:6" ht="23.25" hidden="1" customHeight="1">
      <c r="A414" s="24" t="s">
        <v>76</v>
      </c>
      <c r="B414" s="6" t="s">
        <v>25</v>
      </c>
      <c r="C414" s="6" t="s">
        <v>27</v>
      </c>
      <c r="D414" s="16"/>
      <c r="E414" s="16">
        <f t="shared" si="17"/>
        <v>0</v>
      </c>
      <c r="F414" s="16"/>
    </row>
    <row r="415" spans="1:6" ht="23.25" hidden="1" customHeight="1">
      <c r="A415" s="24" t="s">
        <v>76</v>
      </c>
      <c r="B415" s="6" t="s">
        <v>25</v>
      </c>
      <c r="C415" s="6" t="s">
        <v>28</v>
      </c>
      <c r="D415" s="16"/>
      <c r="E415" s="16">
        <f t="shared" si="17"/>
        <v>0</v>
      </c>
      <c r="F415" s="16"/>
    </row>
    <row r="416" spans="1:6" ht="23.25" hidden="1" customHeight="1">
      <c r="A416" s="24" t="s">
        <v>76</v>
      </c>
      <c r="B416" s="6" t="s">
        <v>25</v>
      </c>
      <c r="C416" s="6" t="s">
        <v>29</v>
      </c>
      <c r="D416" s="16"/>
      <c r="E416" s="16">
        <f t="shared" si="17"/>
        <v>0</v>
      </c>
      <c r="F416" s="16"/>
    </row>
    <row r="417" spans="1:6" ht="23.25" hidden="1" customHeight="1">
      <c r="A417" s="24" t="s">
        <v>76</v>
      </c>
      <c r="B417" s="6" t="s">
        <v>25</v>
      </c>
      <c r="C417" s="6" t="s">
        <v>30</v>
      </c>
      <c r="D417" s="16">
        <v>143</v>
      </c>
      <c r="E417" s="16">
        <f t="shared" si="17"/>
        <v>1144</v>
      </c>
      <c r="F417" s="16">
        <v>8000</v>
      </c>
    </row>
    <row r="418" spans="1:6" ht="23.25" hidden="1" customHeight="1">
      <c r="A418" s="24" t="s">
        <v>76</v>
      </c>
      <c r="B418" s="6" t="s">
        <v>25</v>
      </c>
      <c r="C418" s="6" t="s">
        <v>31</v>
      </c>
      <c r="D418" s="16">
        <v>3</v>
      </c>
      <c r="E418" s="16">
        <v>27</v>
      </c>
      <c r="F418" s="16">
        <v>9000</v>
      </c>
    </row>
    <row r="419" spans="1:6" ht="23.25" hidden="1" customHeight="1">
      <c r="A419" s="24" t="s">
        <v>76</v>
      </c>
      <c r="B419" s="6" t="s">
        <v>25</v>
      </c>
      <c r="C419" s="6" t="s">
        <v>32</v>
      </c>
      <c r="D419" s="16"/>
      <c r="E419" s="16">
        <f t="shared" si="17"/>
        <v>0</v>
      </c>
      <c r="F419" s="16"/>
    </row>
    <row r="420" spans="1:6" ht="23.25" hidden="1" customHeight="1">
      <c r="A420" s="24" t="s">
        <v>76</v>
      </c>
      <c r="B420" s="6" t="s">
        <v>33</v>
      </c>
      <c r="C420" s="6" t="s">
        <v>34</v>
      </c>
      <c r="D420" s="16">
        <v>1500</v>
      </c>
      <c r="E420" s="16">
        <f t="shared" si="17"/>
        <v>16500</v>
      </c>
      <c r="F420" s="16">
        <v>11000</v>
      </c>
    </row>
    <row r="421" spans="1:6" ht="23.25" hidden="1" customHeight="1">
      <c r="A421" s="24" t="s">
        <v>76</v>
      </c>
      <c r="B421" s="6" t="s">
        <v>33</v>
      </c>
      <c r="C421" s="6" t="s">
        <v>35</v>
      </c>
      <c r="D421" s="16">
        <v>300</v>
      </c>
      <c r="E421" s="16">
        <f t="shared" si="17"/>
        <v>600</v>
      </c>
      <c r="F421" s="16">
        <v>2000</v>
      </c>
    </row>
    <row r="422" spans="1:6" ht="23.25" hidden="1" customHeight="1">
      <c r="A422" s="24" t="s">
        <v>76</v>
      </c>
      <c r="B422" s="6" t="s">
        <v>33</v>
      </c>
      <c r="C422" s="6" t="s">
        <v>36</v>
      </c>
      <c r="D422" s="16">
        <v>250</v>
      </c>
      <c r="E422" s="16">
        <f t="shared" si="17"/>
        <v>1175</v>
      </c>
      <c r="F422" s="16">
        <v>4700</v>
      </c>
    </row>
    <row r="423" spans="1:6" ht="23.25" hidden="1" customHeight="1">
      <c r="A423" s="24" t="s">
        <v>76</v>
      </c>
      <c r="B423" s="6" t="s">
        <v>33</v>
      </c>
      <c r="C423" s="6" t="s">
        <v>37</v>
      </c>
      <c r="D423" s="16">
        <v>800</v>
      </c>
      <c r="E423" s="16">
        <f t="shared" si="17"/>
        <v>7200</v>
      </c>
      <c r="F423" s="16">
        <v>9000</v>
      </c>
    </row>
    <row r="424" spans="1:6" ht="23.25" hidden="1" customHeight="1">
      <c r="A424" s="24" t="s">
        <v>76</v>
      </c>
      <c r="B424" s="6" t="s">
        <v>33</v>
      </c>
      <c r="C424" s="6" t="s">
        <v>38</v>
      </c>
      <c r="D424" s="16">
        <v>50</v>
      </c>
      <c r="E424" s="16">
        <f t="shared" si="17"/>
        <v>125</v>
      </c>
      <c r="F424" s="16">
        <v>2500</v>
      </c>
    </row>
    <row r="425" spans="1:6" ht="23.25" hidden="1" customHeight="1">
      <c r="A425" s="24" t="s">
        <v>76</v>
      </c>
      <c r="B425" s="6" t="s">
        <v>33</v>
      </c>
      <c r="C425" s="6" t="s">
        <v>39</v>
      </c>
      <c r="D425" s="16"/>
      <c r="E425" s="16">
        <f t="shared" si="17"/>
        <v>0</v>
      </c>
      <c r="F425" s="16"/>
    </row>
    <row r="426" spans="1:6" ht="23.25" hidden="1" customHeight="1">
      <c r="A426" s="24" t="s">
        <v>76</v>
      </c>
      <c r="B426" s="6" t="s">
        <v>33</v>
      </c>
      <c r="C426" s="6" t="s">
        <v>40</v>
      </c>
      <c r="D426" s="16"/>
      <c r="E426" s="16">
        <f t="shared" si="17"/>
        <v>0</v>
      </c>
      <c r="F426" s="16"/>
    </row>
    <row r="427" spans="1:6" ht="23.25" hidden="1" customHeight="1">
      <c r="A427" s="24" t="s">
        <v>76</v>
      </c>
      <c r="B427" s="6" t="s">
        <v>33</v>
      </c>
      <c r="C427" s="6" t="s">
        <v>41</v>
      </c>
      <c r="D427" s="16">
        <v>235</v>
      </c>
      <c r="E427" s="16">
        <f t="shared" si="17"/>
        <v>15275</v>
      </c>
      <c r="F427" s="16">
        <v>65000</v>
      </c>
    </row>
    <row r="428" spans="1:6" ht="23.25" hidden="1" customHeight="1">
      <c r="A428" s="24" t="s">
        <v>76</v>
      </c>
      <c r="B428" s="6" t="s">
        <v>33</v>
      </c>
      <c r="C428" s="6" t="s">
        <v>42</v>
      </c>
      <c r="D428" s="16">
        <v>2</v>
      </c>
      <c r="E428" s="16">
        <f t="shared" si="17"/>
        <v>70</v>
      </c>
      <c r="F428" s="16">
        <v>35000</v>
      </c>
    </row>
    <row r="429" spans="1:6" ht="23.25" hidden="1" customHeight="1">
      <c r="A429" s="24" t="s">
        <v>76</v>
      </c>
      <c r="B429" s="6" t="s">
        <v>33</v>
      </c>
      <c r="C429" s="6" t="s">
        <v>43</v>
      </c>
      <c r="D429" s="16">
        <v>120</v>
      </c>
      <c r="E429" s="16">
        <f t="shared" si="17"/>
        <v>960</v>
      </c>
      <c r="F429" s="16">
        <v>8000</v>
      </c>
    </row>
    <row r="430" spans="1:6" ht="23.25" customHeight="1">
      <c r="A430" s="24" t="s">
        <v>76</v>
      </c>
      <c r="B430" s="6" t="s">
        <v>44</v>
      </c>
      <c r="C430" s="6" t="s">
        <v>45</v>
      </c>
      <c r="D430" s="16"/>
      <c r="E430" s="16">
        <f t="shared" si="17"/>
        <v>0</v>
      </c>
      <c r="F430" s="16"/>
    </row>
    <row r="431" spans="1:6" ht="23.25" customHeight="1">
      <c r="A431" s="24" t="s">
        <v>76</v>
      </c>
      <c r="B431" s="6" t="s">
        <v>44</v>
      </c>
      <c r="C431" s="6" t="s">
        <v>46</v>
      </c>
      <c r="D431" s="16"/>
      <c r="E431" s="16">
        <f t="shared" si="17"/>
        <v>0</v>
      </c>
      <c r="F431" s="16"/>
    </row>
    <row r="432" spans="1:6" ht="23.25" customHeight="1">
      <c r="A432" s="24" t="s">
        <v>76</v>
      </c>
      <c r="B432" s="6" t="s">
        <v>44</v>
      </c>
      <c r="C432" s="6" t="s">
        <v>47</v>
      </c>
      <c r="D432" s="16"/>
      <c r="E432" s="16">
        <f t="shared" si="17"/>
        <v>0</v>
      </c>
      <c r="F432" s="16"/>
    </row>
    <row r="433" spans="1:6" ht="23.25" customHeight="1">
      <c r="A433" s="24" t="s">
        <v>76</v>
      </c>
      <c r="B433" s="6" t="s">
        <v>44</v>
      </c>
      <c r="C433" s="6" t="s">
        <v>48</v>
      </c>
      <c r="D433" s="16">
        <v>30</v>
      </c>
      <c r="E433" s="16">
        <v>60</v>
      </c>
      <c r="F433" s="7">
        <f t="shared" ref="F433" si="18">E433/D433*1000</f>
        <v>2000</v>
      </c>
    </row>
    <row r="434" spans="1:6" ht="23.25" hidden="1" customHeight="1">
      <c r="A434" s="24" t="s">
        <v>76</v>
      </c>
      <c r="B434" s="6" t="s">
        <v>49</v>
      </c>
      <c r="C434" s="6" t="s">
        <v>50</v>
      </c>
      <c r="D434" s="57">
        <v>22</v>
      </c>
      <c r="E434" s="16">
        <f t="shared" si="17"/>
        <v>512.6</v>
      </c>
      <c r="F434" s="57">
        <v>23300</v>
      </c>
    </row>
    <row r="435" spans="1:6" ht="23.25" hidden="1" customHeight="1">
      <c r="A435" s="24" t="s">
        <v>76</v>
      </c>
      <c r="B435" s="6" t="s">
        <v>49</v>
      </c>
      <c r="C435" s="6" t="s">
        <v>51</v>
      </c>
      <c r="D435" s="16"/>
      <c r="E435" s="16">
        <f t="shared" si="17"/>
        <v>0</v>
      </c>
      <c r="F435" s="16"/>
    </row>
    <row r="436" spans="1:6" ht="23.25" hidden="1" customHeight="1">
      <c r="A436" s="24" t="s">
        <v>76</v>
      </c>
      <c r="B436" s="6" t="s">
        <v>49</v>
      </c>
      <c r="C436" s="6" t="s">
        <v>52</v>
      </c>
      <c r="D436" s="16"/>
      <c r="E436" s="16">
        <f t="shared" si="17"/>
        <v>0</v>
      </c>
      <c r="F436" s="16"/>
    </row>
    <row r="437" spans="1:6" ht="23.25" hidden="1" customHeight="1">
      <c r="A437" s="24" t="s">
        <v>76</v>
      </c>
      <c r="B437" s="6" t="s">
        <v>49</v>
      </c>
      <c r="C437" s="6" t="s">
        <v>53</v>
      </c>
      <c r="D437" s="16"/>
      <c r="E437" s="16">
        <f t="shared" si="17"/>
        <v>0</v>
      </c>
      <c r="F437" s="16"/>
    </row>
    <row r="438" spans="1:6" ht="23.25" hidden="1" customHeight="1">
      <c r="A438" s="24" t="s">
        <v>76</v>
      </c>
      <c r="B438" s="6" t="s">
        <v>54</v>
      </c>
      <c r="C438" s="6" t="s">
        <v>55</v>
      </c>
      <c r="D438" s="16">
        <v>4</v>
      </c>
      <c r="E438" s="16">
        <v>7</v>
      </c>
      <c r="F438" s="7">
        <f t="shared" ref="F438" si="19">E438/D438*1000</f>
        <v>1750</v>
      </c>
    </row>
    <row r="439" spans="1:6" ht="23.25" hidden="1" customHeight="1">
      <c r="A439" s="24" t="s">
        <v>76</v>
      </c>
      <c r="B439" s="6" t="s">
        <v>54</v>
      </c>
      <c r="C439" s="6" t="s">
        <v>56</v>
      </c>
      <c r="D439" s="16"/>
      <c r="E439" s="16">
        <f t="shared" si="17"/>
        <v>0</v>
      </c>
      <c r="F439" s="18"/>
    </row>
    <row r="440" spans="1:6" ht="23.25" hidden="1" customHeight="1">
      <c r="A440" s="24" t="s">
        <v>76</v>
      </c>
      <c r="B440" s="6" t="s">
        <v>54</v>
      </c>
      <c r="C440" s="6" t="s">
        <v>57</v>
      </c>
      <c r="D440" s="16"/>
      <c r="E440" s="16">
        <f t="shared" si="17"/>
        <v>0</v>
      </c>
      <c r="F440" s="16"/>
    </row>
    <row r="441" spans="1:6" ht="23.25" hidden="1" customHeight="1">
      <c r="A441" s="24" t="s">
        <v>76</v>
      </c>
      <c r="B441" s="6" t="s">
        <v>54</v>
      </c>
      <c r="C441" s="6" t="s">
        <v>58</v>
      </c>
      <c r="D441" s="16">
        <v>220</v>
      </c>
      <c r="E441" s="16">
        <v>1540</v>
      </c>
      <c r="F441" s="7">
        <f t="shared" ref="F441" si="20">E441/D441*1000</f>
        <v>7000</v>
      </c>
    </row>
    <row r="442" spans="1:6" ht="23.25" hidden="1" customHeight="1">
      <c r="A442" s="24" t="s">
        <v>76</v>
      </c>
      <c r="B442" s="6" t="s">
        <v>54</v>
      </c>
      <c r="C442" s="6" t="s">
        <v>69</v>
      </c>
      <c r="D442" s="16"/>
      <c r="E442" s="16"/>
      <c r="F442" s="7"/>
    </row>
    <row r="443" spans="1:6" ht="23.25" hidden="1" customHeight="1">
      <c r="A443" s="24" t="s">
        <v>76</v>
      </c>
      <c r="B443" s="6"/>
      <c r="C443" s="6" t="s">
        <v>70</v>
      </c>
      <c r="D443" s="11">
        <f>SUM(D394:D442)</f>
        <v>16264</v>
      </c>
      <c r="E443" s="7">
        <f>SUM(E394:E442)</f>
        <v>148107.22</v>
      </c>
      <c r="F443" s="7"/>
    </row>
    <row r="444" spans="1:6" ht="23.25" hidden="1" customHeight="1">
      <c r="A444" s="24" t="s">
        <v>76</v>
      </c>
      <c r="B444" s="6"/>
      <c r="C444" s="6" t="s">
        <v>71</v>
      </c>
      <c r="D444" s="11">
        <f>D443-D445</f>
        <v>10059</v>
      </c>
      <c r="E444" s="7">
        <f>E443-E445</f>
        <v>142104.72</v>
      </c>
      <c r="F444" s="7"/>
    </row>
    <row r="445" spans="1:6" ht="23.25" hidden="1" customHeight="1">
      <c r="A445" s="24" t="s">
        <v>76</v>
      </c>
      <c r="B445" s="6"/>
      <c r="C445" s="6" t="s">
        <v>72</v>
      </c>
      <c r="D445" s="11">
        <f>D395+D397+D402+D405+D421+D424</f>
        <v>6205</v>
      </c>
      <c r="E445" s="7">
        <f>E395+E397+E402+E405+E421+E424</f>
        <v>6002.5</v>
      </c>
      <c r="F445" s="7"/>
    </row>
    <row r="446" spans="1:6" ht="23.25" hidden="1" customHeight="1">
      <c r="A446" s="24" t="s">
        <v>76</v>
      </c>
      <c r="B446" s="12"/>
      <c r="C446" s="6" t="s">
        <v>74</v>
      </c>
      <c r="D446" s="11">
        <v>5500</v>
      </c>
      <c r="E446" s="7"/>
      <c r="F446" s="7"/>
    </row>
    <row r="447" spans="1:6" ht="23.25" hidden="1" customHeight="1">
      <c r="A447" s="24" t="s">
        <v>76</v>
      </c>
      <c r="B447" s="12"/>
      <c r="C447" s="6" t="s">
        <v>73</v>
      </c>
      <c r="D447" s="11">
        <v>9000</v>
      </c>
      <c r="E447" s="7"/>
      <c r="F447" s="7"/>
    </row>
    <row r="448" spans="1:6" ht="23.25" hidden="1" customHeight="1">
      <c r="A448" s="24" t="s">
        <v>76</v>
      </c>
      <c r="B448" s="12"/>
      <c r="C448" s="6" t="s">
        <v>62</v>
      </c>
      <c r="D448" s="11">
        <f>D443+D446+D447</f>
        <v>30764</v>
      </c>
      <c r="E448" s="7"/>
      <c r="F448" s="7"/>
    </row>
    <row r="449" spans="1:6" ht="23.25" hidden="1" customHeight="1">
      <c r="A449" s="24" t="s">
        <v>77</v>
      </c>
      <c r="B449" s="6" t="s">
        <v>0</v>
      </c>
      <c r="C449" s="6" t="s">
        <v>1</v>
      </c>
      <c r="D449" s="7" t="s">
        <v>2</v>
      </c>
      <c r="E449" s="7" t="s">
        <v>3</v>
      </c>
      <c r="F449" s="8" t="s">
        <v>61</v>
      </c>
    </row>
    <row r="450" spans="1:6" ht="23.25" hidden="1" customHeight="1">
      <c r="A450" s="24" t="s">
        <v>77</v>
      </c>
      <c r="B450" s="6" t="s">
        <v>4</v>
      </c>
      <c r="C450" s="6" t="s">
        <v>5</v>
      </c>
      <c r="D450" s="16">
        <v>470</v>
      </c>
      <c r="E450" s="16">
        <v>1880</v>
      </c>
      <c r="F450" s="7">
        <f>E450/D450*1000</f>
        <v>4000</v>
      </c>
    </row>
    <row r="451" spans="1:6" ht="23.25" hidden="1" customHeight="1">
      <c r="A451" s="24" t="s">
        <v>77</v>
      </c>
      <c r="B451" s="6" t="s">
        <v>4</v>
      </c>
      <c r="C451" s="6" t="s">
        <v>6</v>
      </c>
      <c r="D451" s="16">
        <v>0</v>
      </c>
      <c r="E451" s="16">
        <v>0</v>
      </c>
      <c r="F451" s="7"/>
    </row>
    <row r="452" spans="1:6" ht="23.25" hidden="1" customHeight="1">
      <c r="A452" s="24" t="s">
        <v>77</v>
      </c>
      <c r="B452" s="6" t="s">
        <v>4</v>
      </c>
      <c r="C452" s="6" t="s">
        <v>7</v>
      </c>
      <c r="D452" s="16">
        <v>120</v>
      </c>
      <c r="E452" s="16">
        <v>510</v>
      </c>
      <c r="F452" s="7">
        <f t="shared" ref="F452:F491" si="21">E452/D452*1000</f>
        <v>4250</v>
      </c>
    </row>
    <row r="453" spans="1:6" ht="23.25" hidden="1" customHeight="1">
      <c r="A453" s="24" t="s">
        <v>77</v>
      </c>
      <c r="B453" s="6" t="s">
        <v>4</v>
      </c>
      <c r="C453" s="6" t="s">
        <v>8</v>
      </c>
      <c r="D453" s="16"/>
      <c r="E453" s="16">
        <v>0</v>
      </c>
      <c r="F453" s="7"/>
    </row>
    <row r="454" spans="1:6" ht="23.25" hidden="1" customHeight="1">
      <c r="A454" s="24" t="s">
        <v>77</v>
      </c>
      <c r="B454" s="6" t="s">
        <v>4</v>
      </c>
      <c r="C454" s="6" t="s">
        <v>9</v>
      </c>
      <c r="D454" s="16">
        <v>75</v>
      </c>
      <c r="E454" s="16">
        <v>337.5</v>
      </c>
      <c r="F454" s="7">
        <f t="shared" si="21"/>
        <v>4500</v>
      </c>
    </row>
    <row r="455" spans="1:6" ht="23.25" hidden="1" customHeight="1">
      <c r="A455" s="24" t="s">
        <v>77</v>
      </c>
      <c r="B455" s="6" t="s">
        <v>4</v>
      </c>
      <c r="C455" s="6" t="s">
        <v>10</v>
      </c>
      <c r="D455" s="16"/>
      <c r="E455" s="16">
        <v>0</v>
      </c>
      <c r="F455" s="7"/>
    </row>
    <row r="456" spans="1:6" ht="23.25" hidden="1" customHeight="1">
      <c r="A456" s="24" t="s">
        <v>77</v>
      </c>
      <c r="B456" s="6" t="s">
        <v>4</v>
      </c>
      <c r="C456" s="6" t="s">
        <v>11</v>
      </c>
      <c r="D456" s="16">
        <v>1.5</v>
      </c>
      <c r="E456" s="16">
        <v>4</v>
      </c>
      <c r="F456" s="7">
        <f t="shared" si="21"/>
        <v>2666.6666666666665</v>
      </c>
    </row>
    <row r="457" spans="1:6" ht="23.25" hidden="1" customHeight="1">
      <c r="A457" s="24" t="s">
        <v>77</v>
      </c>
      <c r="B457" s="6" t="s">
        <v>12</v>
      </c>
      <c r="C457" s="6" t="s">
        <v>13</v>
      </c>
      <c r="D457" s="16"/>
      <c r="E457" s="16">
        <v>0</v>
      </c>
      <c r="F457" s="7"/>
    </row>
    <row r="458" spans="1:6" ht="23.25" hidden="1" customHeight="1">
      <c r="A458" s="24" t="s">
        <v>77</v>
      </c>
      <c r="B458" s="6" t="s">
        <v>12</v>
      </c>
      <c r="C458" s="6" t="s">
        <v>14</v>
      </c>
      <c r="D458" s="16"/>
      <c r="E458" s="16">
        <v>0</v>
      </c>
      <c r="F458" s="7"/>
    </row>
    <row r="459" spans="1:6" ht="23.25" hidden="1" customHeight="1">
      <c r="A459" s="24" t="s">
        <v>77</v>
      </c>
      <c r="B459" s="6" t="s">
        <v>12</v>
      </c>
      <c r="C459" s="6" t="s">
        <v>15</v>
      </c>
      <c r="D459" s="16"/>
      <c r="E459" s="16">
        <v>0</v>
      </c>
      <c r="F459" s="7"/>
    </row>
    <row r="460" spans="1:6" ht="23.25" hidden="1" customHeight="1">
      <c r="A460" s="24" t="s">
        <v>77</v>
      </c>
      <c r="B460" s="6" t="s">
        <v>12</v>
      </c>
      <c r="C460" s="6" t="s">
        <v>16</v>
      </c>
      <c r="D460" s="16"/>
      <c r="E460" s="16">
        <v>0</v>
      </c>
      <c r="F460" s="7"/>
    </row>
    <row r="461" spans="1:6" ht="23.25" hidden="1" customHeight="1">
      <c r="A461" s="24" t="s">
        <v>77</v>
      </c>
      <c r="B461" s="6" t="s">
        <v>12</v>
      </c>
      <c r="C461" s="6" t="s">
        <v>17</v>
      </c>
      <c r="D461" s="16"/>
      <c r="E461" s="16">
        <v>0</v>
      </c>
      <c r="F461" s="7"/>
    </row>
    <row r="462" spans="1:6" ht="23.25" hidden="1" customHeight="1">
      <c r="A462" s="24" t="s">
        <v>77</v>
      </c>
      <c r="B462" s="6" t="s">
        <v>12</v>
      </c>
      <c r="C462" s="6" t="s">
        <v>18</v>
      </c>
      <c r="D462" s="16"/>
      <c r="E462" s="16">
        <v>0</v>
      </c>
      <c r="F462" s="7"/>
    </row>
    <row r="463" spans="1:6" ht="23.25" hidden="1" customHeight="1">
      <c r="A463" s="24" t="s">
        <v>77</v>
      </c>
      <c r="B463" s="6" t="s">
        <v>19</v>
      </c>
      <c r="C463" s="6" t="s">
        <v>20</v>
      </c>
      <c r="D463" s="16"/>
      <c r="E463" s="16">
        <v>0</v>
      </c>
      <c r="F463" s="7"/>
    </row>
    <row r="464" spans="1:6" ht="23.25" hidden="1" customHeight="1">
      <c r="A464" s="24" t="s">
        <v>77</v>
      </c>
      <c r="B464" s="6" t="s">
        <v>19</v>
      </c>
      <c r="C464" s="6" t="s">
        <v>21</v>
      </c>
      <c r="D464" s="16"/>
      <c r="E464" s="16">
        <v>0</v>
      </c>
      <c r="F464" s="7"/>
    </row>
    <row r="465" spans="1:6" ht="23.25" hidden="1" customHeight="1">
      <c r="A465" s="24" t="s">
        <v>77</v>
      </c>
      <c r="B465" s="6" t="s">
        <v>19</v>
      </c>
      <c r="C465" s="6" t="s">
        <v>22</v>
      </c>
      <c r="D465" s="16"/>
      <c r="E465" s="16">
        <v>0</v>
      </c>
      <c r="F465" s="7"/>
    </row>
    <row r="466" spans="1:6" ht="23.25" hidden="1" customHeight="1">
      <c r="A466" s="24" t="s">
        <v>77</v>
      </c>
      <c r="B466" s="6" t="s">
        <v>19</v>
      </c>
      <c r="C466" s="6" t="s">
        <v>23</v>
      </c>
      <c r="D466" s="16">
        <v>9</v>
      </c>
      <c r="E466" s="16">
        <v>270</v>
      </c>
      <c r="F466" s="7">
        <f t="shared" si="21"/>
        <v>30000</v>
      </c>
    </row>
    <row r="467" spans="1:6" ht="23.25" hidden="1" customHeight="1">
      <c r="A467" s="24" t="s">
        <v>77</v>
      </c>
      <c r="B467" s="6" t="s">
        <v>19</v>
      </c>
      <c r="C467" s="6" t="s">
        <v>24</v>
      </c>
      <c r="D467" s="16">
        <v>20</v>
      </c>
      <c r="E467" s="16">
        <v>200</v>
      </c>
      <c r="F467" s="7">
        <f t="shared" si="21"/>
        <v>10000</v>
      </c>
    </row>
    <row r="468" spans="1:6" ht="23.25" hidden="1" customHeight="1">
      <c r="A468" s="24" t="s">
        <v>77</v>
      </c>
      <c r="B468" s="6" t="s">
        <v>25</v>
      </c>
      <c r="C468" s="6" t="s">
        <v>26</v>
      </c>
      <c r="D468" s="16">
        <v>360</v>
      </c>
      <c r="E468" s="16">
        <v>10800</v>
      </c>
      <c r="F468" s="7">
        <f t="shared" si="21"/>
        <v>30000</v>
      </c>
    </row>
    <row r="469" spans="1:6" ht="23.25" hidden="1" customHeight="1">
      <c r="A469" s="24" t="s">
        <v>77</v>
      </c>
      <c r="B469" s="6" t="s">
        <v>25</v>
      </c>
      <c r="C469" s="6" t="s">
        <v>60</v>
      </c>
      <c r="D469" s="16">
        <v>2</v>
      </c>
      <c r="E469" s="16">
        <v>100</v>
      </c>
      <c r="F469" s="7">
        <f t="shared" si="21"/>
        <v>50000</v>
      </c>
    </row>
    <row r="470" spans="1:6" ht="23.25" hidden="1" customHeight="1">
      <c r="A470" s="24" t="s">
        <v>77</v>
      </c>
      <c r="B470" s="6" t="s">
        <v>25</v>
      </c>
      <c r="C470" s="6" t="s">
        <v>27</v>
      </c>
      <c r="D470" s="16">
        <v>37</v>
      </c>
      <c r="E470" s="16">
        <v>1480</v>
      </c>
      <c r="F470" s="7">
        <f t="shared" si="21"/>
        <v>40000</v>
      </c>
    </row>
    <row r="471" spans="1:6" ht="23.25" hidden="1" customHeight="1">
      <c r="A471" s="24" t="s">
        <v>77</v>
      </c>
      <c r="B471" s="6" t="s">
        <v>25</v>
      </c>
      <c r="C471" s="6" t="s">
        <v>28</v>
      </c>
      <c r="D471" s="16">
        <v>27</v>
      </c>
      <c r="E471" s="16">
        <v>945</v>
      </c>
      <c r="F471" s="7">
        <f t="shared" si="21"/>
        <v>35000</v>
      </c>
    </row>
    <row r="472" spans="1:6" ht="23.25" hidden="1" customHeight="1">
      <c r="A472" s="24" t="s">
        <v>77</v>
      </c>
      <c r="B472" s="6" t="s">
        <v>25</v>
      </c>
      <c r="C472" s="6" t="s">
        <v>29</v>
      </c>
      <c r="D472" s="16"/>
      <c r="E472" s="16">
        <v>0</v>
      </c>
      <c r="F472" s="7"/>
    </row>
    <row r="473" spans="1:6" ht="23.25" hidden="1" customHeight="1">
      <c r="A473" s="24" t="s">
        <v>77</v>
      </c>
      <c r="B473" s="6" t="s">
        <v>25</v>
      </c>
      <c r="C473" s="6" t="s">
        <v>30</v>
      </c>
      <c r="D473" s="16">
        <v>3</v>
      </c>
      <c r="E473" s="16">
        <v>24</v>
      </c>
      <c r="F473" s="7">
        <f t="shared" si="21"/>
        <v>8000</v>
      </c>
    </row>
    <row r="474" spans="1:6" ht="23.25" hidden="1" customHeight="1">
      <c r="A474" s="24" t="s">
        <v>77</v>
      </c>
      <c r="B474" s="6" t="s">
        <v>25</v>
      </c>
      <c r="C474" s="6" t="s">
        <v>31</v>
      </c>
      <c r="D474" s="16"/>
      <c r="E474" s="16">
        <v>0</v>
      </c>
      <c r="F474" s="7"/>
    </row>
    <row r="475" spans="1:6" ht="23.25" hidden="1" customHeight="1">
      <c r="A475" s="24" t="s">
        <v>77</v>
      </c>
      <c r="B475" s="6" t="s">
        <v>25</v>
      </c>
      <c r="C475" s="6" t="s">
        <v>32</v>
      </c>
      <c r="D475" s="16">
        <v>150</v>
      </c>
      <c r="E475" s="16">
        <v>3750</v>
      </c>
      <c r="F475" s="7">
        <f t="shared" si="21"/>
        <v>25000</v>
      </c>
    </row>
    <row r="476" spans="1:6" ht="23.25" hidden="1" customHeight="1">
      <c r="A476" s="24" t="s">
        <v>77</v>
      </c>
      <c r="B476" s="6" t="s">
        <v>33</v>
      </c>
      <c r="C476" s="6" t="s">
        <v>34</v>
      </c>
      <c r="D476" s="16">
        <v>320</v>
      </c>
      <c r="E476" s="16">
        <v>3840</v>
      </c>
      <c r="F476" s="7">
        <f t="shared" si="21"/>
        <v>12000</v>
      </c>
    </row>
    <row r="477" spans="1:6" ht="23.25" hidden="1" customHeight="1">
      <c r="A477" s="24" t="s">
        <v>77</v>
      </c>
      <c r="B477" s="6" t="s">
        <v>33</v>
      </c>
      <c r="C477" s="6" t="s">
        <v>35</v>
      </c>
      <c r="D477" s="16"/>
      <c r="E477" s="16">
        <v>0</v>
      </c>
      <c r="F477" s="7"/>
    </row>
    <row r="478" spans="1:6" ht="23.25" hidden="1" customHeight="1">
      <c r="A478" s="24" t="s">
        <v>77</v>
      </c>
      <c r="B478" s="6" t="s">
        <v>33</v>
      </c>
      <c r="C478" s="6" t="s">
        <v>36</v>
      </c>
      <c r="D478" s="16">
        <v>30</v>
      </c>
      <c r="E478" s="16">
        <v>180</v>
      </c>
      <c r="F478" s="7">
        <f t="shared" si="21"/>
        <v>6000</v>
      </c>
    </row>
    <row r="479" spans="1:6" ht="23.25" hidden="1" customHeight="1">
      <c r="A479" s="24" t="s">
        <v>77</v>
      </c>
      <c r="B479" s="6" t="s">
        <v>33</v>
      </c>
      <c r="C479" s="6" t="s">
        <v>37</v>
      </c>
      <c r="D479" s="16"/>
      <c r="E479" s="16">
        <v>0</v>
      </c>
      <c r="F479" s="7"/>
    </row>
    <row r="480" spans="1:6" ht="23.25" hidden="1" customHeight="1">
      <c r="A480" s="24" t="s">
        <v>77</v>
      </c>
      <c r="B480" s="6" t="s">
        <v>33</v>
      </c>
      <c r="C480" s="6" t="s">
        <v>38</v>
      </c>
      <c r="D480" s="16"/>
      <c r="E480" s="16">
        <v>0</v>
      </c>
      <c r="F480" s="7"/>
    </row>
    <row r="481" spans="1:6" ht="23.25" hidden="1" customHeight="1">
      <c r="A481" s="24" t="s">
        <v>77</v>
      </c>
      <c r="B481" s="6" t="s">
        <v>33</v>
      </c>
      <c r="C481" s="6" t="s">
        <v>39</v>
      </c>
      <c r="D481" s="16">
        <v>8</v>
      </c>
      <c r="E481" s="16">
        <v>520</v>
      </c>
      <c r="F481" s="7">
        <f t="shared" si="21"/>
        <v>65000</v>
      </c>
    </row>
    <row r="482" spans="1:6" ht="23.25" hidden="1" customHeight="1">
      <c r="A482" s="24" t="s">
        <v>77</v>
      </c>
      <c r="B482" s="6" t="s">
        <v>33</v>
      </c>
      <c r="C482" s="6" t="s">
        <v>40</v>
      </c>
      <c r="D482" s="16"/>
      <c r="E482" s="16">
        <v>0</v>
      </c>
      <c r="F482" s="7"/>
    </row>
    <row r="483" spans="1:6" ht="23.25" hidden="1" customHeight="1">
      <c r="A483" s="24" t="s">
        <v>77</v>
      </c>
      <c r="B483" s="6" t="s">
        <v>33</v>
      </c>
      <c r="C483" s="6" t="s">
        <v>41</v>
      </c>
      <c r="D483" s="16">
        <v>113</v>
      </c>
      <c r="E483" s="16">
        <v>6780</v>
      </c>
      <c r="F483" s="7">
        <f t="shared" si="21"/>
        <v>60000</v>
      </c>
    </row>
    <row r="484" spans="1:6" ht="23.25" hidden="1" customHeight="1">
      <c r="A484" s="24" t="s">
        <v>77</v>
      </c>
      <c r="B484" s="6" t="s">
        <v>33</v>
      </c>
      <c r="C484" s="6" t="s">
        <v>42</v>
      </c>
      <c r="D484" s="16"/>
      <c r="E484" s="16">
        <v>0</v>
      </c>
      <c r="F484" s="7"/>
    </row>
    <row r="485" spans="1:6" ht="23.25" hidden="1" customHeight="1">
      <c r="A485" s="24" t="s">
        <v>77</v>
      </c>
      <c r="B485" s="6" t="s">
        <v>33</v>
      </c>
      <c r="C485" s="6" t="s">
        <v>43</v>
      </c>
      <c r="D485" s="16"/>
      <c r="E485" s="16">
        <v>0</v>
      </c>
      <c r="F485" s="7"/>
    </row>
    <row r="486" spans="1:6" ht="23.25" customHeight="1">
      <c r="A486" s="24" t="s">
        <v>77</v>
      </c>
      <c r="B486" s="6" t="s">
        <v>44</v>
      </c>
      <c r="C486" s="6" t="s">
        <v>45</v>
      </c>
      <c r="D486" s="16"/>
      <c r="E486" s="16">
        <v>0</v>
      </c>
      <c r="F486" s="7"/>
    </row>
    <row r="487" spans="1:6" ht="23.25" customHeight="1">
      <c r="A487" s="24" t="s">
        <v>77</v>
      </c>
      <c r="B487" s="6" t="s">
        <v>44</v>
      </c>
      <c r="C487" s="6" t="s">
        <v>46</v>
      </c>
      <c r="D487" s="16"/>
      <c r="E487" s="16">
        <v>0</v>
      </c>
      <c r="F487" s="7"/>
    </row>
    <row r="488" spans="1:6" ht="23.25" customHeight="1">
      <c r="A488" s="24" t="s">
        <v>77</v>
      </c>
      <c r="B488" s="6" t="s">
        <v>44</v>
      </c>
      <c r="C488" s="6" t="s">
        <v>47</v>
      </c>
      <c r="D488" s="18">
        <v>1</v>
      </c>
      <c r="E488" s="16">
        <v>1.5</v>
      </c>
      <c r="F488" s="7">
        <f t="shared" si="21"/>
        <v>1500</v>
      </c>
    </row>
    <row r="489" spans="1:6" ht="23.25" customHeight="1">
      <c r="A489" s="24" t="s">
        <v>77</v>
      </c>
      <c r="B489" s="6" t="s">
        <v>44</v>
      </c>
      <c r="C489" s="6" t="s">
        <v>48</v>
      </c>
      <c r="D489" s="16">
        <v>1</v>
      </c>
      <c r="E489" s="16">
        <v>1.3</v>
      </c>
      <c r="F489" s="7">
        <f t="shared" si="21"/>
        <v>1300</v>
      </c>
    </row>
    <row r="490" spans="1:6" ht="23.25" hidden="1" customHeight="1">
      <c r="A490" s="24" t="s">
        <v>77</v>
      </c>
      <c r="B490" s="6" t="s">
        <v>49</v>
      </c>
      <c r="C490" s="6" t="s">
        <v>50</v>
      </c>
      <c r="D490" s="16"/>
      <c r="E490" s="16">
        <v>0</v>
      </c>
      <c r="F490" s="7"/>
    </row>
    <row r="491" spans="1:6" ht="23.25" hidden="1" customHeight="1">
      <c r="A491" s="24" t="s">
        <v>77</v>
      </c>
      <c r="B491" s="6" t="s">
        <v>49</v>
      </c>
      <c r="C491" s="6" t="s">
        <v>51</v>
      </c>
      <c r="D491" s="16">
        <v>230</v>
      </c>
      <c r="E491" s="16">
        <v>335.8</v>
      </c>
      <c r="F491" s="7">
        <f t="shared" si="21"/>
        <v>1460</v>
      </c>
    </row>
    <row r="492" spans="1:6" ht="23.25" hidden="1" customHeight="1">
      <c r="A492" s="24" t="s">
        <v>77</v>
      </c>
      <c r="B492" s="6" t="s">
        <v>49</v>
      </c>
      <c r="C492" s="6" t="s">
        <v>52</v>
      </c>
      <c r="D492" s="16"/>
      <c r="E492" s="16">
        <v>0</v>
      </c>
      <c r="F492" s="7"/>
    </row>
    <row r="493" spans="1:6" ht="23.25" hidden="1" customHeight="1">
      <c r="A493" s="24" t="s">
        <v>77</v>
      </c>
      <c r="B493" s="6" t="s">
        <v>49</v>
      </c>
      <c r="C493" s="6" t="s">
        <v>53</v>
      </c>
      <c r="D493" s="16"/>
      <c r="E493" s="16">
        <v>0</v>
      </c>
      <c r="F493" s="7"/>
    </row>
    <row r="494" spans="1:6" ht="23.25" hidden="1" customHeight="1">
      <c r="A494" s="24" t="s">
        <v>77</v>
      </c>
      <c r="B494" s="6" t="s">
        <v>54</v>
      </c>
      <c r="C494" s="6" t="s">
        <v>55</v>
      </c>
      <c r="D494" s="16"/>
      <c r="E494" s="16">
        <v>0</v>
      </c>
      <c r="F494" s="7"/>
    </row>
    <row r="495" spans="1:6" ht="23.25" hidden="1" customHeight="1">
      <c r="A495" s="24" t="s">
        <v>77</v>
      </c>
      <c r="B495" s="6" t="s">
        <v>54</v>
      </c>
      <c r="C495" s="6" t="s">
        <v>56</v>
      </c>
      <c r="D495" s="16"/>
      <c r="E495" s="16">
        <v>0</v>
      </c>
      <c r="F495" s="7"/>
    </row>
    <row r="496" spans="1:6" ht="23.25" hidden="1" customHeight="1">
      <c r="A496" s="24" t="s">
        <v>77</v>
      </c>
      <c r="B496" s="6" t="s">
        <v>54</v>
      </c>
      <c r="C496" s="6" t="s">
        <v>57</v>
      </c>
      <c r="D496" s="16"/>
      <c r="E496" s="16">
        <v>0</v>
      </c>
      <c r="F496" s="7"/>
    </row>
    <row r="497" spans="1:6" ht="23.25" hidden="1" customHeight="1">
      <c r="A497" s="24" t="s">
        <v>77</v>
      </c>
      <c r="B497" s="6" t="s">
        <v>54</v>
      </c>
      <c r="C497" s="6" t="s">
        <v>58</v>
      </c>
      <c r="D497" s="16"/>
      <c r="E497" s="16">
        <v>0</v>
      </c>
      <c r="F497" s="7"/>
    </row>
    <row r="498" spans="1:6" ht="23.25" hidden="1" customHeight="1">
      <c r="A498" s="24" t="s">
        <v>77</v>
      </c>
      <c r="B498" s="6" t="s">
        <v>54</v>
      </c>
      <c r="C498" s="6" t="s">
        <v>69</v>
      </c>
      <c r="D498" s="16">
        <v>115</v>
      </c>
      <c r="E498" s="16">
        <v>6900</v>
      </c>
      <c r="F498" s="7">
        <f t="shared" ref="F498" si="22">E498/D498*1000</f>
        <v>60000</v>
      </c>
    </row>
    <row r="499" spans="1:6" ht="23.25" hidden="1" customHeight="1">
      <c r="A499" s="24" t="s">
        <v>77</v>
      </c>
      <c r="B499" s="6"/>
      <c r="C499" s="6" t="s">
        <v>70</v>
      </c>
      <c r="D499" s="11">
        <f>SUM(D450:D498)</f>
        <v>2092.5</v>
      </c>
      <c r="E499" s="7">
        <f>SUM(E450:E498)</f>
        <v>38859.1</v>
      </c>
      <c r="F499" s="7"/>
    </row>
    <row r="500" spans="1:6" ht="23.25" hidden="1" customHeight="1">
      <c r="A500" s="24" t="s">
        <v>77</v>
      </c>
      <c r="B500" s="6"/>
      <c r="C500" s="6" t="s">
        <v>71</v>
      </c>
      <c r="D500" s="11">
        <f>D499-D501</f>
        <v>2092.5</v>
      </c>
      <c r="E500" s="7">
        <f>E499-E501</f>
        <v>38859.1</v>
      </c>
      <c r="F500" s="7"/>
    </row>
    <row r="501" spans="1:6" ht="23.25" hidden="1" customHeight="1">
      <c r="A501" s="24" t="s">
        <v>77</v>
      </c>
      <c r="B501" s="6"/>
      <c r="C501" s="6" t="s">
        <v>72</v>
      </c>
      <c r="D501" s="11">
        <f>D451+D453+D458+D461+D477+D480</f>
        <v>0</v>
      </c>
      <c r="E501" s="7">
        <f>E451+E453+E458+E461+E477+E480</f>
        <v>0</v>
      </c>
      <c r="F501" s="7"/>
    </row>
    <row r="502" spans="1:6" ht="23.25" hidden="1" customHeight="1">
      <c r="A502" s="24" t="s">
        <v>77</v>
      </c>
      <c r="B502" s="12"/>
      <c r="C502" s="6" t="s">
        <v>74</v>
      </c>
      <c r="D502" s="11">
        <v>3100</v>
      </c>
      <c r="E502" s="7"/>
      <c r="F502" s="7"/>
    </row>
    <row r="503" spans="1:6" ht="23.25" hidden="1" customHeight="1">
      <c r="A503" s="24" t="s">
        <v>77</v>
      </c>
      <c r="B503" s="12"/>
      <c r="C503" s="6" t="s">
        <v>73</v>
      </c>
      <c r="D503" s="11"/>
      <c r="E503" s="7"/>
      <c r="F503" s="7"/>
    </row>
    <row r="504" spans="1:6" ht="23.25" hidden="1" customHeight="1">
      <c r="A504" s="24" t="s">
        <v>77</v>
      </c>
      <c r="B504" s="12"/>
      <c r="C504" s="6" t="s">
        <v>62</v>
      </c>
      <c r="D504" s="11">
        <f>D499+D502+D503</f>
        <v>5192.5</v>
      </c>
      <c r="E504" s="7"/>
      <c r="F504" s="7"/>
    </row>
    <row r="505" spans="1:6" ht="23.25" hidden="1" customHeight="1">
      <c r="A505" s="24" t="s">
        <v>78</v>
      </c>
      <c r="B505" s="6" t="s">
        <v>0</v>
      </c>
      <c r="C505" s="6" t="s">
        <v>1</v>
      </c>
      <c r="D505" s="7" t="s">
        <v>2</v>
      </c>
      <c r="E505" s="7" t="s">
        <v>3</v>
      </c>
      <c r="F505" s="8" t="s">
        <v>61</v>
      </c>
    </row>
    <row r="506" spans="1:6" ht="23.25" hidden="1" customHeight="1">
      <c r="A506" s="24" t="s">
        <v>78</v>
      </c>
      <c r="B506" s="6" t="s">
        <v>4</v>
      </c>
      <c r="C506" s="6" t="s">
        <v>5</v>
      </c>
      <c r="D506" s="57">
        <v>700</v>
      </c>
      <c r="E506" s="57">
        <v>2800</v>
      </c>
      <c r="F506" s="7">
        <f>E506/D506*1000</f>
        <v>4000</v>
      </c>
    </row>
    <row r="507" spans="1:6" ht="23.25" hidden="1" customHeight="1">
      <c r="A507" s="24" t="s">
        <v>78</v>
      </c>
      <c r="B507" s="6" t="s">
        <v>4</v>
      </c>
      <c r="C507" s="6" t="s">
        <v>6</v>
      </c>
      <c r="D507" s="16">
        <v>250</v>
      </c>
      <c r="E507" s="57">
        <f t="shared" ref="E507:E553" si="23">F507*D507/1000</f>
        <v>300</v>
      </c>
      <c r="F507" s="16">
        <v>1200</v>
      </c>
    </row>
    <row r="508" spans="1:6" ht="23.25" hidden="1" customHeight="1">
      <c r="A508" s="24" t="s">
        <v>78</v>
      </c>
      <c r="B508" s="6" t="s">
        <v>4</v>
      </c>
      <c r="C508" s="6" t="s">
        <v>7</v>
      </c>
      <c r="D508" s="16">
        <v>155</v>
      </c>
      <c r="E508" s="57">
        <f t="shared" si="23"/>
        <v>620</v>
      </c>
      <c r="F508" s="16">
        <v>4000</v>
      </c>
    </row>
    <row r="509" spans="1:6" ht="23.25" hidden="1" customHeight="1">
      <c r="A509" s="24" t="s">
        <v>78</v>
      </c>
      <c r="B509" s="6" t="s">
        <v>4</v>
      </c>
      <c r="C509" s="6" t="s">
        <v>8</v>
      </c>
      <c r="D509" s="16">
        <v>0</v>
      </c>
      <c r="E509" s="57">
        <f t="shared" si="23"/>
        <v>0</v>
      </c>
      <c r="F509" s="16">
        <v>0</v>
      </c>
    </row>
    <row r="510" spans="1:6" ht="23.25" hidden="1" customHeight="1">
      <c r="A510" s="24" t="s">
        <v>78</v>
      </c>
      <c r="B510" s="6" t="s">
        <v>4</v>
      </c>
      <c r="C510" s="6" t="s">
        <v>9</v>
      </c>
      <c r="D510" s="16">
        <v>0</v>
      </c>
      <c r="E510" s="57">
        <f t="shared" si="23"/>
        <v>0</v>
      </c>
      <c r="F510" s="16">
        <v>0</v>
      </c>
    </row>
    <row r="511" spans="1:6" ht="23.25" hidden="1" customHeight="1">
      <c r="A511" s="24" t="s">
        <v>78</v>
      </c>
      <c r="B511" s="6" t="s">
        <v>4</v>
      </c>
      <c r="C511" s="6" t="s">
        <v>10</v>
      </c>
      <c r="D511" s="16">
        <v>0</v>
      </c>
      <c r="E511" s="57">
        <f t="shared" si="23"/>
        <v>0</v>
      </c>
      <c r="F511" s="16">
        <v>0</v>
      </c>
    </row>
    <row r="512" spans="1:6" ht="23.25" hidden="1" customHeight="1">
      <c r="A512" s="24" t="s">
        <v>78</v>
      </c>
      <c r="B512" s="6" t="s">
        <v>4</v>
      </c>
      <c r="C512" s="6" t="s">
        <v>11</v>
      </c>
      <c r="D512" s="16">
        <v>0</v>
      </c>
      <c r="E512" s="57">
        <f t="shared" si="23"/>
        <v>0</v>
      </c>
      <c r="F512" s="16">
        <v>0</v>
      </c>
    </row>
    <row r="513" spans="1:6" ht="23.25" hidden="1" customHeight="1">
      <c r="A513" s="24" t="s">
        <v>78</v>
      </c>
      <c r="B513" s="6" t="s">
        <v>12</v>
      </c>
      <c r="C513" s="6" t="s">
        <v>13</v>
      </c>
      <c r="D513" s="16">
        <v>0</v>
      </c>
      <c r="E513" s="57">
        <f t="shared" si="23"/>
        <v>0</v>
      </c>
      <c r="F513" s="16">
        <v>0</v>
      </c>
    </row>
    <row r="514" spans="1:6" ht="23.25" hidden="1" customHeight="1">
      <c r="A514" s="24" t="s">
        <v>78</v>
      </c>
      <c r="B514" s="6" t="s">
        <v>12</v>
      </c>
      <c r="C514" s="6" t="s">
        <v>14</v>
      </c>
      <c r="D514" s="16">
        <v>5</v>
      </c>
      <c r="E514" s="57">
        <f t="shared" si="23"/>
        <v>3.5</v>
      </c>
      <c r="F514" s="16">
        <v>700</v>
      </c>
    </row>
    <row r="515" spans="1:6" ht="23.25" hidden="1" customHeight="1">
      <c r="A515" s="24" t="s">
        <v>78</v>
      </c>
      <c r="B515" s="6" t="s">
        <v>12</v>
      </c>
      <c r="C515" s="6" t="s">
        <v>15</v>
      </c>
      <c r="D515" s="57">
        <v>130</v>
      </c>
      <c r="E515" s="57">
        <f t="shared" si="23"/>
        <v>410.02</v>
      </c>
      <c r="F515" s="57">
        <v>3154</v>
      </c>
    </row>
    <row r="516" spans="1:6" ht="23.25" hidden="1" customHeight="1">
      <c r="A516" s="24" t="s">
        <v>78</v>
      </c>
      <c r="B516" s="6" t="s">
        <v>12</v>
      </c>
      <c r="C516" s="6" t="s">
        <v>16</v>
      </c>
      <c r="D516" s="16">
        <v>0</v>
      </c>
      <c r="E516" s="57">
        <f t="shared" si="23"/>
        <v>0</v>
      </c>
      <c r="F516" s="16">
        <v>0</v>
      </c>
    </row>
    <row r="517" spans="1:6" ht="23.25" hidden="1" customHeight="1">
      <c r="A517" s="24" t="s">
        <v>78</v>
      </c>
      <c r="B517" s="6" t="s">
        <v>12</v>
      </c>
      <c r="C517" s="6" t="s">
        <v>17</v>
      </c>
      <c r="D517" s="16">
        <v>0</v>
      </c>
      <c r="E517" s="57">
        <f t="shared" si="23"/>
        <v>0</v>
      </c>
      <c r="F517" s="16">
        <v>0</v>
      </c>
    </row>
    <row r="518" spans="1:6" ht="23.25" hidden="1" customHeight="1">
      <c r="A518" s="24" t="s">
        <v>78</v>
      </c>
      <c r="B518" s="6" t="s">
        <v>12</v>
      </c>
      <c r="C518" s="6" t="s">
        <v>18</v>
      </c>
      <c r="D518" s="16">
        <v>0</v>
      </c>
      <c r="E518" s="57">
        <f t="shared" si="23"/>
        <v>0</v>
      </c>
      <c r="F518" s="16">
        <v>0</v>
      </c>
    </row>
    <row r="519" spans="1:6" ht="23.25" hidden="1" customHeight="1">
      <c r="A519" s="24" t="s">
        <v>78</v>
      </c>
      <c r="B519" s="6" t="s">
        <v>19</v>
      </c>
      <c r="C519" s="6" t="s">
        <v>20</v>
      </c>
      <c r="D519" s="16">
        <v>18</v>
      </c>
      <c r="E519" s="57">
        <f t="shared" si="23"/>
        <v>720</v>
      </c>
      <c r="F519" s="16">
        <v>40000</v>
      </c>
    </row>
    <row r="520" spans="1:6" ht="23.25" hidden="1" customHeight="1">
      <c r="A520" s="24" t="s">
        <v>78</v>
      </c>
      <c r="B520" s="6" t="s">
        <v>19</v>
      </c>
      <c r="C520" s="6" t="s">
        <v>21</v>
      </c>
      <c r="D520" s="16">
        <v>32</v>
      </c>
      <c r="E520" s="57">
        <f t="shared" si="23"/>
        <v>800</v>
      </c>
      <c r="F520" s="16">
        <v>25000</v>
      </c>
    </row>
    <row r="521" spans="1:6" ht="23.25" hidden="1" customHeight="1">
      <c r="A521" s="24" t="s">
        <v>78</v>
      </c>
      <c r="B521" s="6" t="s">
        <v>19</v>
      </c>
      <c r="C521" s="6" t="s">
        <v>22</v>
      </c>
      <c r="D521" s="16">
        <v>0</v>
      </c>
      <c r="E521" s="57">
        <f t="shared" si="23"/>
        <v>0</v>
      </c>
      <c r="F521" s="16">
        <v>0</v>
      </c>
    </row>
    <row r="522" spans="1:6" ht="23.25" hidden="1" customHeight="1">
      <c r="A522" s="24" t="s">
        <v>78</v>
      </c>
      <c r="B522" s="6" t="s">
        <v>19</v>
      </c>
      <c r="C522" s="6" t="s">
        <v>23</v>
      </c>
      <c r="D522" s="16">
        <v>5</v>
      </c>
      <c r="E522" s="57">
        <f t="shared" si="23"/>
        <v>100</v>
      </c>
      <c r="F522" s="16">
        <v>20000</v>
      </c>
    </row>
    <row r="523" spans="1:6" ht="23.25" hidden="1" customHeight="1">
      <c r="A523" s="24" t="s">
        <v>78</v>
      </c>
      <c r="B523" s="6" t="s">
        <v>19</v>
      </c>
      <c r="C523" s="6" t="s">
        <v>24</v>
      </c>
      <c r="D523" s="16">
        <v>0</v>
      </c>
      <c r="E523" s="57">
        <f t="shared" si="23"/>
        <v>0</v>
      </c>
      <c r="F523" s="16">
        <v>0</v>
      </c>
    </row>
    <row r="524" spans="1:6" ht="23.25" hidden="1" customHeight="1">
      <c r="A524" s="24" t="s">
        <v>78</v>
      </c>
      <c r="B524" s="6" t="s">
        <v>25</v>
      </c>
      <c r="C524" s="6" t="s">
        <v>26</v>
      </c>
      <c r="D524" s="16">
        <v>120</v>
      </c>
      <c r="E524" s="57">
        <f t="shared" si="23"/>
        <v>4200</v>
      </c>
      <c r="F524" s="16">
        <v>35000</v>
      </c>
    </row>
    <row r="525" spans="1:6" ht="23.25" hidden="1" customHeight="1">
      <c r="A525" s="24" t="s">
        <v>78</v>
      </c>
      <c r="B525" s="6" t="s">
        <v>25</v>
      </c>
      <c r="C525" s="6" t="s">
        <v>60</v>
      </c>
      <c r="D525" s="16">
        <v>0</v>
      </c>
      <c r="E525" s="57">
        <f t="shared" si="23"/>
        <v>0</v>
      </c>
      <c r="F525" s="16">
        <v>0</v>
      </c>
    </row>
    <row r="526" spans="1:6" ht="23.25" hidden="1" customHeight="1">
      <c r="A526" s="24" t="s">
        <v>78</v>
      </c>
      <c r="B526" s="6" t="s">
        <v>25</v>
      </c>
      <c r="C526" s="6" t="s">
        <v>27</v>
      </c>
      <c r="D526" s="16">
        <v>0</v>
      </c>
      <c r="E526" s="57">
        <f t="shared" si="23"/>
        <v>0</v>
      </c>
      <c r="F526" s="16">
        <v>0</v>
      </c>
    </row>
    <row r="527" spans="1:6" ht="23.25" hidden="1" customHeight="1">
      <c r="A527" s="24" t="s">
        <v>78</v>
      </c>
      <c r="B527" s="6" t="s">
        <v>25</v>
      </c>
      <c r="C527" s="6" t="s">
        <v>28</v>
      </c>
      <c r="D527" s="16">
        <v>0</v>
      </c>
      <c r="E527" s="57">
        <f t="shared" si="23"/>
        <v>0</v>
      </c>
      <c r="F527" s="16">
        <v>0</v>
      </c>
    </row>
    <row r="528" spans="1:6" ht="23.25" hidden="1" customHeight="1">
      <c r="A528" s="24" t="s">
        <v>78</v>
      </c>
      <c r="B528" s="6" t="s">
        <v>25</v>
      </c>
      <c r="C528" s="6" t="s">
        <v>29</v>
      </c>
      <c r="D528" s="16">
        <v>0</v>
      </c>
      <c r="E528" s="57">
        <f t="shared" si="23"/>
        <v>0</v>
      </c>
      <c r="F528" s="16">
        <v>0</v>
      </c>
    </row>
    <row r="529" spans="1:6" ht="23.25" hidden="1" customHeight="1">
      <c r="A529" s="24" t="s">
        <v>78</v>
      </c>
      <c r="B529" s="6" t="s">
        <v>25</v>
      </c>
      <c r="C529" s="6" t="s">
        <v>30</v>
      </c>
      <c r="D529" s="16">
        <v>1</v>
      </c>
      <c r="E529" s="57">
        <f t="shared" si="23"/>
        <v>10</v>
      </c>
      <c r="F529" s="16">
        <v>10000</v>
      </c>
    </row>
    <row r="530" spans="1:6" ht="23.25" hidden="1" customHeight="1">
      <c r="A530" s="24" t="s">
        <v>78</v>
      </c>
      <c r="B530" s="6" t="s">
        <v>25</v>
      </c>
      <c r="C530" s="6" t="s">
        <v>31</v>
      </c>
      <c r="D530" s="16">
        <v>0</v>
      </c>
      <c r="E530" s="57">
        <f t="shared" si="23"/>
        <v>0</v>
      </c>
      <c r="F530" s="16">
        <v>0</v>
      </c>
    </row>
    <row r="531" spans="1:6" ht="23.25" hidden="1" customHeight="1">
      <c r="A531" s="24" t="s">
        <v>78</v>
      </c>
      <c r="B531" s="6" t="s">
        <v>25</v>
      </c>
      <c r="C531" s="6" t="s">
        <v>32</v>
      </c>
      <c r="D531" s="16">
        <v>0</v>
      </c>
      <c r="E531" s="57">
        <f t="shared" si="23"/>
        <v>0</v>
      </c>
      <c r="F531" s="16">
        <v>0</v>
      </c>
    </row>
    <row r="532" spans="1:6" ht="23.25" hidden="1" customHeight="1">
      <c r="A532" s="24" t="s">
        <v>78</v>
      </c>
      <c r="B532" s="6" t="s">
        <v>33</v>
      </c>
      <c r="C532" s="6" t="s">
        <v>34</v>
      </c>
      <c r="D532" s="16">
        <v>450</v>
      </c>
      <c r="E532" s="57">
        <f t="shared" si="23"/>
        <v>4275</v>
      </c>
      <c r="F532" s="16">
        <v>9500</v>
      </c>
    </row>
    <row r="533" spans="1:6" ht="23.25" hidden="1" customHeight="1">
      <c r="A533" s="24" t="s">
        <v>78</v>
      </c>
      <c r="B533" s="6" t="s">
        <v>33</v>
      </c>
      <c r="C533" s="6" t="s">
        <v>35</v>
      </c>
      <c r="D533" s="16">
        <v>0</v>
      </c>
      <c r="E533" s="57">
        <f t="shared" si="23"/>
        <v>0</v>
      </c>
      <c r="F533" s="16">
        <v>0</v>
      </c>
    </row>
    <row r="534" spans="1:6" ht="23.25" hidden="1" customHeight="1">
      <c r="A534" s="24" t="s">
        <v>78</v>
      </c>
      <c r="B534" s="6" t="s">
        <v>33</v>
      </c>
      <c r="C534" s="6" t="s">
        <v>36</v>
      </c>
      <c r="D534" s="16">
        <v>0</v>
      </c>
      <c r="E534" s="57">
        <f t="shared" si="23"/>
        <v>0</v>
      </c>
      <c r="F534" s="16">
        <v>0</v>
      </c>
    </row>
    <row r="535" spans="1:6" ht="23.25" hidden="1" customHeight="1">
      <c r="A535" s="24" t="s">
        <v>78</v>
      </c>
      <c r="B535" s="6" t="s">
        <v>33</v>
      </c>
      <c r="C535" s="6" t="s">
        <v>37</v>
      </c>
      <c r="D535" s="16">
        <v>70</v>
      </c>
      <c r="E535" s="57">
        <f t="shared" si="23"/>
        <v>560</v>
      </c>
      <c r="F535" s="16">
        <v>8000</v>
      </c>
    </row>
    <row r="536" spans="1:6" ht="23.25" hidden="1" customHeight="1">
      <c r="A536" s="24" t="s">
        <v>78</v>
      </c>
      <c r="B536" s="6" t="s">
        <v>33</v>
      </c>
      <c r="C536" s="6" t="s">
        <v>38</v>
      </c>
      <c r="D536" s="16">
        <v>0</v>
      </c>
      <c r="E536" s="57">
        <f t="shared" si="23"/>
        <v>0</v>
      </c>
      <c r="F536" s="16">
        <v>0</v>
      </c>
    </row>
    <row r="537" spans="1:6" ht="23.25" hidden="1" customHeight="1">
      <c r="A537" s="24" t="s">
        <v>78</v>
      </c>
      <c r="B537" s="6" t="s">
        <v>33</v>
      </c>
      <c r="C537" s="6" t="s">
        <v>39</v>
      </c>
      <c r="D537" s="18">
        <v>5</v>
      </c>
      <c r="E537" s="57">
        <f t="shared" si="23"/>
        <v>240</v>
      </c>
      <c r="F537" s="16">
        <v>48000</v>
      </c>
    </row>
    <row r="538" spans="1:6" ht="23.25" hidden="1" customHeight="1">
      <c r="A538" s="24" t="s">
        <v>78</v>
      </c>
      <c r="B538" s="6" t="s">
        <v>33</v>
      </c>
      <c r="C538" s="6" t="s">
        <v>40</v>
      </c>
      <c r="D538" s="16">
        <v>0</v>
      </c>
      <c r="E538" s="57">
        <f t="shared" si="23"/>
        <v>0</v>
      </c>
      <c r="F538" s="16">
        <v>0</v>
      </c>
    </row>
    <row r="539" spans="1:6" ht="23.25" hidden="1" customHeight="1">
      <c r="A539" s="24" t="s">
        <v>78</v>
      </c>
      <c r="B539" s="6" t="s">
        <v>33</v>
      </c>
      <c r="C539" s="6" t="s">
        <v>41</v>
      </c>
      <c r="D539" s="16">
        <v>32</v>
      </c>
      <c r="E539" s="57">
        <f t="shared" si="23"/>
        <v>2080</v>
      </c>
      <c r="F539" s="16">
        <v>65000</v>
      </c>
    </row>
    <row r="540" spans="1:6" ht="23.25" hidden="1" customHeight="1">
      <c r="A540" s="24" t="s">
        <v>78</v>
      </c>
      <c r="B540" s="6" t="s">
        <v>33</v>
      </c>
      <c r="C540" s="6" t="s">
        <v>42</v>
      </c>
      <c r="D540" s="16">
        <v>0</v>
      </c>
      <c r="E540" s="57">
        <f t="shared" si="23"/>
        <v>0</v>
      </c>
      <c r="F540" s="16">
        <v>0</v>
      </c>
    </row>
    <row r="541" spans="1:6" ht="23.25" hidden="1" customHeight="1">
      <c r="A541" s="24" t="s">
        <v>78</v>
      </c>
      <c r="B541" s="6" t="s">
        <v>33</v>
      </c>
      <c r="C541" s="6" t="s">
        <v>43</v>
      </c>
      <c r="D541" s="16">
        <v>0</v>
      </c>
      <c r="E541" s="57">
        <f t="shared" si="23"/>
        <v>0</v>
      </c>
      <c r="F541" s="16">
        <v>0</v>
      </c>
    </row>
    <row r="542" spans="1:6" ht="23.25" customHeight="1">
      <c r="A542" s="24" t="s">
        <v>78</v>
      </c>
      <c r="B542" s="6" t="s">
        <v>44</v>
      </c>
      <c r="C542" s="6" t="s">
        <v>45</v>
      </c>
      <c r="D542" s="16">
        <v>0</v>
      </c>
      <c r="E542" s="57">
        <f t="shared" si="23"/>
        <v>0</v>
      </c>
      <c r="F542" s="16">
        <v>0</v>
      </c>
    </row>
    <row r="543" spans="1:6" ht="23.25" customHeight="1">
      <c r="A543" s="24" t="s">
        <v>78</v>
      </c>
      <c r="B543" s="6" t="s">
        <v>44</v>
      </c>
      <c r="C543" s="6" t="s">
        <v>46</v>
      </c>
      <c r="D543" s="16">
        <v>0</v>
      </c>
      <c r="E543" s="57">
        <f t="shared" si="23"/>
        <v>0</v>
      </c>
      <c r="F543" s="16">
        <v>0</v>
      </c>
    </row>
    <row r="544" spans="1:6" ht="23.25" customHeight="1">
      <c r="A544" s="24" t="s">
        <v>78</v>
      </c>
      <c r="B544" s="6" t="s">
        <v>44</v>
      </c>
      <c r="C544" s="6" t="s">
        <v>47</v>
      </c>
      <c r="D544" s="16">
        <v>0</v>
      </c>
      <c r="E544" s="57">
        <f t="shared" si="23"/>
        <v>0</v>
      </c>
      <c r="F544" s="16">
        <v>0</v>
      </c>
    </row>
    <row r="545" spans="1:6" ht="23.25" customHeight="1">
      <c r="A545" s="24" t="s">
        <v>78</v>
      </c>
      <c r="B545" s="6" t="s">
        <v>44</v>
      </c>
      <c r="C545" s="6" t="s">
        <v>48</v>
      </c>
      <c r="D545" s="16">
        <v>2</v>
      </c>
      <c r="E545" s="57">
        <v>2</v>
      </c>
      <c r="F545" s="7">
        <f t="shared" ref="F545" si="24">E545/D545*1000</f>
        <v>1000</v>
      </c>
    </row>
    <row r="546" spans="1:6" ht="23.25" hidden="1" customHeight="1">
      <c r="A546" s="24" t="s">
        <v>78</v>
      </c>
      <c r="B546" s="6" t="s">
        <v>49</v>
      </c>
      <c r="C546" s="6" t="s">
        <v>50</v>
      </c>
      <c r="D546" s="16">
        <v>0</v>
      </c>
      <c r="E546" s="57">
        <f t="shared" si="23"/>
        <v>0</v>
      </c>
      <c r="F546" s="16">
        <v>0</v>
      </c>
    </row>
    <row r="547" spans="1:6" ht="23.25" hidden="1" customHeight="1">
      <c r="A547" s="24" t="s">
        <v>78</v>
      </c>
      <c r="B547" s="6" t="s">
        <v>49</v>
      </c>
      <c r="C547" s="6" t="s">
        <v>51</v>
      </c>
      <c r="D547" s="16">
        <v>10</v>
      </c>
      <c r="E547" s="57">
        <f t="shared" si="23"/>
        <v>40</v>
      </c>
      <c r="F547" s="16">
        <v>4000</v>
      </c>
    </row>
    <row r="548" spans="1:6" ht="23.25" hidden="1" customHeight="1">
      <c r="A548" s="24" t="s">
        <v>78</v>
      </c>
      <c r="B548" s="6" t="s">
        <v>49</v>
      </c>
      <c r="C548" s="6" t="s">
        <v>52</v>
      </c>
      <c r="D548" s="16">
        <v>0</v>
      </c>
      <c r="E548" s="57">
        <f t="shared" si="23"/>
        <v>0</v>
      </c>
      <c r="F548" s="16">
        <v>0</v>
      </c>
    </row>
    <row r="549" spans="1:6" ht="23.25" hidden="1" customHeight="1">
      <c r="A549" s="24" t="s">
        <v>78</v>
      </c>
      <c r="B549" s="6" t="s">
        <v>49</v>
      </c>
      <c r="C549" s="6" t="s">
        <v>53</v>
      </c>
      <c r="D549" s="16">
        <v>0</v>
      </c>
      <c r="E549" s="57">
        <f t="shared" si="23"/>
        <v>0</v>
      </c>
      <c r="F549" s="16">
        <v>0</v>
      </c>
    </row>
    <row r="550" spans="1:6" ht="23.25" hidden="1" customHeight="1">
      <c r="A550" s="24" t="s">
        <v>78</v>
      </c>
      <c r="B550" s="6" t="s">
        <v>54</v>
      </c>
      <c r="C550" s="6" t="s">
        <v>55</v>
      </c>
      <c r="D550" s="16">
        <v>0</v>
      </c>
      <c r="E550" s="57">
        <f t="shared" si="23"/>
        <v>0</v>
      </c>
      <c r="F550" s="7"/>
    </row>
    <row r="551" spans="1:6" ht="23.25" hidden="1" customHeight="1">
      <c r="A551" s="24" t="s">
        <v>78</v>
      </c>
      <c r="B551" s="6" t="s">
        <v>54</v>
      </c>
      <c r="C551" s="6" t="s">
        <v>56</v>
      </c>
      <c r="D551" s="16">
        <v>0</v>
      </c>
      <c r="E551" s="57">
        <f t="shared" si="23"/>
        <v>0</v>
      </c>
      <c r="F551" s="18">
        <v>0</v>
      </c>
    </row>
    <row r="552" spans="1:6" ht="23.25" hidden="1" customHeight="1">
      <c r="A552" s="24" t="s">
        <v>78</v>
      </c>
      <c r="B552" s="6" t="s">
        <v>54</v>
      </c>
      <c r="C552" s="6" t="s">
        <v>57</v>
      </c>
      <c r="D552" s="16">
        <v>0</v>
      </c>
      <c r="E552" s="57">
        <f t="shared" si="23"/>
        <v>0</v>
      </c>
      <c r="F552" s="16">
        <v>0</v>
      </c>
    </row>
    <row r="553" spans="1:6" ht="23.25" hidden="1" customHeight="1">
      <c r="A553" s="24" t="s">
        <v>78</v>
      </c>
      <c r="B553" s="6" t="s">
        <v>54</v>
      </c>
      <c r="C553" s="6" t="s">
        <v>58</v>
      </c>
      <c r="D553" s="16">
        <v>0</v>
      </c>
      <c r="E553" s="57">
        <f t="shared" si="23"/>
        <v>0</v>
      </c>
      <c r="F553" s="16">
        <v>0</v>
      </c>
    </row>
    <row r="554" spans="1:6" ht="23.25" hidden="1" customHeight="1">
      <c r="A554" s="24" t="s">
        <v>78</v>
      </c>
      <c r="B554" s="6" t="s">
        <v>54</v>
      </c>
      <c r="C554" s="6" t="s">
        <v>69</v>
      </c>
      <c r="D554" s="16">
        <v>0</v>
      </c>
      <c r="E554" s="57"/>
      <c r="F554" s="7"/>
    </row>
    <row r="555" spans="1:6" ht="23.25" hidden="1" customHeight="1">
      <c r="A555" s="24" t="s">
        <v>78</v>
      </c>
      <c r="B555" s="6"/>
      <c r="C555" s="6" t="s">
        <v>70</v>
      </c>
      <c r="D555" s="11">
        <f>SUM(D506:D554)</f>
        <v>1985</v>
      </c>
      <c r="E555" s="7">
        <f>SUM(E506:E554)</f>
        <v>17160.52</v>
      </c>
      <c r="F555" s="7"/>
    </row>
    <row r="556" spans="1:6" ht="23.25" hidden="1" customHeight="1">
      <c r="A556" s="24" t="s">
        <v>78</v>
      </c>
      <c r="B556" s="6"/>
      <c r="C556" s="6" t="s">
        <v>71</v>
      </c>
      <c r="D556" s="11">
        <f>D555-D557</f>
        <v>1730</v>
      </c>
      <c r="E556" s="7">
        <f>E555-E557</f>
        <v>16857.02</v>
      </c>
      <c r="F556" s="7"/>
    </row>
    <row r="557" spans="1:6" ht="23.25" hidden="1" customHeight="1">
      <c r="A557" s="24" t="s">
        <v>78</v>
      </c>
      <c r="B557" s="6"/>
      <c r="C557" s="6" t="s">
        <v>72</v>
      </c>
      <c r="D557" s="11">
        <f>D507+D509+D514+D517+D533+D536</f>
        <v>255</v>
      </c>
      <c r="E557" s="7">
        <f>E507+E509+E514+E517+E533+E536</f>
        <v>303.5</v>
      </c>
      <c r="F557" s="7"/>
    </row>
    <row r="558" spans="1:6" ht="23.25" hidden="1" customHeight="1">
      <c r="A558" s="24" t="s">
        <v>78</v>
      </c>
      <c r="B558" s="12"/>
      <c r="C558" s="6" t="s">
        <v>74</v>
      </c>
      <c r="D558" s="11">
        <v>3200</v>
      </c>
      <c r="E558" s="7"/>
      <c r="F558" s="7"/>
    </row>
    <row r="559" spans="1:6" ht="23.25" hidden="1" customHeight="1">
      <c r="A559" s="24" t="s">
        <v>78</v>
      </c>
      <c r="B559" s="12"/>
      <c r="C559" s="6" t="s">
        <v>73</v>
      </c>
      <c r="D559" s="11">
        <v>1500</v>
      </c>
      <c r="E559" s="7"/>
      <c r="F559" s="7"/>
    </row>
    <row r="560" spans="1:6" ht="23.25" hidden="1" customHeight="1">
      <c r="A560" s="24" t="s">
        <v>78</v>
      </c>
      <c r="B560" s="12"/>
      <c r="C560" s="6" t="s">
        <v>62</v>
      </c>
      <c r="D560" s="11">
        <f>D555+D558+D559</f>
        <v>6685</v>
      </c>
      <c r="E560" s="7"/>
      <c r="F560" s="7"/>
    </row>
    <row r="561" spans="1:6" ht="23.25" hidden="1" customHeight="1">
      <c r="A561" s="24" t="s">
        <v>79</v>
      </c>
      <c r="B561" s="6" t="s">
        <v>0</v>
      </c>
      <c r="C561" s="6" t="s">
        <v>1</v>
      </c>
      <c r="D561" s="7" t="s">
        <v>2</v>
      </c>
      <c r="E561" s="7" t="s">
        <v>3</v>
      </c>
      <c r="F561" s="8" t="s">
        <v>61</v>
      </c>
    </row>
    <row r="562" spans="1:6" ht="23.25" hidden="1" customHeight="1">
      <c r="A562" s="24" t="s">
        <v>79</v>
      </c>
      <c r="B562" s="6" t="s">
        <v>4</v>
      </c>
      <c r="C562" s="6" t="s">
        <v>5</v>
      </c>
      <c r="D562" s="55">
        <v>200</v>
      </c>
      <c r="E562" s="55">
        <v>600</v>
      </c>
      <c r="F562" s="7">
        <f>E562/D562*1000</f>
        <v>3000</v>
      </c>
    </row>
    <row r="563" spans="1:6" ht="23.25" hidden="1" customHeight="1">
      <c r="A563" s="24" t="s">
        <v>79</v>
      </c>
      <c r="B563" s="6" t="s">
        <v>4</v>
      </c>
      <c r="C563" s="6" t="s">
        <v>6</v>
      </c>
      <c r="D563" s="14">
        <v>0</v>
      </c>
      <c r="E563" s="55"/>
      <c r="F563" s="21">
        <v>0</v>
      </c>
    </row>
    <row r="564" spans="1:6" ht="23.25" hidden="1" customHeight="1">
      <c r="A564" s="24" t="s">
        <v>79</v>
      </c>
      <c r="B564" s="6" t="s">
        <v>4</v>
      </c>
      <c r="C564" s="6" t="s">
        <v>7</v>
      </c>
      <c r="D564" s="14">
        <v>570</v>
      </c>
      <c r="E564" s="55">
        <v>2166</v>
      </c>
      <c r="F564" s="21">
        <v>3600</v>
      </c>
    </row>
    <row r="565" spans="1:6" ht="23.25" hidden="1" customHeight="1">
      <c r="A565" s="24" t="s">
        <v>79</v>
      </c>
      <c r="B565" s="6" t="s">
        <v>4</v>
      </c>
      <c r="C565" s="6" t="s">
        <v>8</v>
      </c>
      <c r="D565" s="14">
        <v>0</v>
      </c>
      <c r="E565" s="55"/>
      <c r="F565" s="21">
        <v>0</v>
      </c>
    </row>
    <row r="566" spans="1:6" ht="23.25" hidden="1" customHeight="1">
      <c r="A566" s="24" t="s">
        <v>79</v>
      </c>
      <c r="B566" s="6" t="s">
        <v>4</v>
      </c>
      <c r="C566" s="6" t="s">
        <v>9</v>
      </c>
      <c r="D566" s="14">
        <v>0</v>
      </c>
      <c r="E566" s="55"/>
      <c r="F566" s="21">
        <v>0</v>
      </c>
    </row>
    <row r="567" spans="1:6" ht="23.25" hidden="1" customHeight="1">
      <c r="A567" s="24" t="s">
        <v>79</v>
      </c>
      <c r="B567" s="6" t="s">
        <v>4</v>
      </c>
      <c r="C567" s="6" t="s">
        <v>10</v>
      </c>
      <c r="D567" s="14">
        <v>0</v>
      </c>
      <c r="E567" s="55"/>
      <c r="F567" s="21">
        <v>0</v>
      </c>
    </row>
    <row r="568" spans="1:6" ht="23.25" hidden="1" customHeight="1">
      <c r="A568" s="24" t="s">
        <v>79</v>
      </c>
      <c r="B568" s="6" t="s">
        <v>4</v>
      </c>
      <c r="C568" s="6" t="s">
        <v>11</v>
      </c>
      <c r="D568" s="14">
        <v>0</v>
      </c>
      <c r="E568" s="55"/>
      <c r="F568" s="21">
        <v>0</v>
      </c>
    </row>
    <row r="569" spans="1:6" ht="23.25" hidden="1" customHeight="1">
      <c r="A569" s="24" t="s">
        <v>79</v>
      </c>
      <c r="B569" s="6" t="s">
        <v>12</v>
      </c>
      <c r="C569" s="6" t="s">
        <v>13</v>
      </c>
      <c r="D569" s="14">
        <v>0</v>
      </c>
      <c r="E569" s="55"/>
      <c r="F569" s="21">
        <v>0</v>
      </c>
    </row>
    <row r="570" spans="1:6" ht="23.25" hidden="1" customHeight="1">
      <c r="A570" s="24" t="s">
        <v>79</v>
      </c>
      <c r="B570" s="6" t="s">
        <v>12</v>
      </c>
      <c r="C570" s="6" t="s">
        <v>14</v>
      </c>
      <c r="D570" s="14">
        <v>0</v>
      </c>
      <c r="E570" s="55"/>
      <c r="F570" s="21">
        <v>0</v>
      </c>
    </row>
    <row r="571" spans="1:6" ht="23.25" hidden="1" customHeight="1">
      <c r="A571" s="24" t="s">
        <v>79</v>
      </c>
      <c r="B571" s="6" t="s">
        <v>12</v>
      </c>
      <c r="C571" s="6" t="s">
        <v>15</v>
      </c>
      <c r="D571" s="14">
        <v>0</v>
      </c>
      <c r="E571" s="55"/>
      <c r="F571" s="21">
        <v>0</v>
      </c>
    </row>
    <row r="572" spans="1:6" ht="23.25" hidden="1" customHeight="1">
      <c r="A572" s="24" t="s">
        <v>79</v>
      </c>
      <c r="B572" s="6" t="s">
        <v>12</v>
      </c>
      <c r="C572" s="6" t="s">
        <v>16</v>
      </c>
      <c r="D572" s="14">
        <v>0</v>
      </c>
      <c r="E572" s="55"/>
      <c r="F572" s="21">
        <v>0</v>
      </c>
    </row>
    <row r="573" spans="1:6" ht="23.25" hidden="1" customHeight="1">
      <c r="A573" s="24" t="s">
        <v>79</v>
      </c>
      <c r="B573" s="6" t="s">
        <v>12</v>
      </c>
      <c r="C573" s="6" t="s">
        <v>17</v>
      </c>
      <c r="D573" s="14">
        <v>0</v>
      </c>
      <c r="E573" s="55"/>
      <c r="F573" s="21">
        <v>0</v>
      </c>
    </row>
    <row r="574" spans="1:6" ht="23.25" hidden="1" customHeight="1">
      <c r="A574" s="24" t="s">
        <v>79</v>
      </c>
      <c r="B574" s="6" t="s">
        <v>12</v>
      </c>
      <c r="C574" s="6" t="s">
        <v>18</v>
      </c>
      <c r="D574" s="14">
        <v>0</v>
      </c>
      <c r="E574" s="55"/>
      <c r="F574" s="21">
        <v>0</v>
      </c>
    </row>
    <row r="575" spans="1:6" ht="23.25" hidden="1" customHeight="1">
      <c r="A575" s="24" t="s">
        <v>79</v>
      </c>
      <c r="B575" s="6" t="s">
        <v>19</v>
      </c>
      <c r="C575" s="6" t="s">
        <v>20</v>
      </c>
      <c r="D575" s="14">
        <v>0</v>
      </c>
      <c r="E575" s="55"/>
      <c r="F575" s="21">
        <v>0</v>
      </c>
    </row>
    <row r="576" spans="1:6" ht="23.25" hidden="1" customHeight="1">
      <c r="A576" s="24" t="s">
        <v>79</v>
      </c>
      <c r="B576" s="6" t="s">
        <v>19</v>
      </c>
      <c r="C576" s="6" t="s">
        <v>21</v>
      </c>
      <c r="D576" s="14">
        <v>0</v>
      </c>
      <c r="E576" s="55"/>
      <c r="F576" s="21">
        <v>0</v>
      </c>
    </row>
    <row r="577" spans="1:6" ht="23.25" hidden="1" customHeight="1">
      <c r="A577" s="24" t="s">
        <v>79</v>
      </c>
      <c r="B577" s="6" t="s">
        <v>19</v>
      </c>
      <c r="C577" s="6" t="s">
        <v>22</v>
      </c>
      <c r="D577" s="14">
        <v>0</v>
      </c>
      <c r="E577" s="55"/>
      <c r="F577" s="21">
        <v>0</v>
      </c>
    </row>
    <row r="578" spans="1:6" ht="23.25" hidden="1" customHeight="1">
      <c r="A578" s="24" t="s">
        <v>79</v>
      </c>
      <c r="B578" s="6" t="s">
        <v>19</v>
      </c>
      <c r="C578" s="6" t="s">
        <v>23</v>
      </c>
      <c r="D578" s="14">
        <v>0</v>
      </c>
      <c r="E578" s="55"/>
      <c r="F578" s="21">
        <v>0</v>
      </c>
    </row>
    <row r="579" spans="1:6" ht="23.25" hidden="1" customHeight="1">
      <c r="A579" s="24" t="s">
        <v>79</v>
      </c>
      <c r="B579" s="6" t="s">
        <v>19</v>
      </c>
      <c r="C579" s="6" t="s">
        <v>24</v>
      </c>
      <c r="D579" s="14">
        <v>0</v>
      </c>
      <c r="E579" s="55"/>
      <c r="F579" s="21">
        <v>0</v>
      </c>
    </row>
    <row r="580" spans="1:6" ht="23.25" hidden="1" customHeight="1">
      <c r="A580" s="24" t="s">
        <v>79</v>
      </c>
      <c r="B580" s="6" t="s">
        <v>25</v>
      </c>
      <c r="C580" s="6" t="s">
        <v>26</v>
      </c>
      <c r="D580" s="14">
        <v>0</v>
      </c>
      <c r="E580" s="55"/>
      <c r="F580" s="21">
        <v>0</v>
      </c>
    </row>
    <row r="581" spans="1:6" ht="23.25" hidden="1" customHeight="1">
      <c r="A581" s="24" t="s">
        <v>79</v>
      </c>
      <c r="B581" s="6" t="s">
        <v>25</v>
      </c>
      <c r="C581" s="6" t="s">
        <v>60</v>
      </c>
      <c r="D581" s="14">
        <v>10</v>
      </c>
      <c r="E581" s="55">
        <f t="shared" ref="E581:E609" si="25">F581*D581/1000</f>
        <v>500</v>
      </c>
      <c r="F581" s="21">
        <v>50000</v>
      </c>
    </row>
    <row r="582" spans="1:6" ht="23.25" hidden="1" customHeight="1">
      <c r="A582" s="24" t="s">
        <v>79</v>
      </c>
      <c r="B582" s="6" t="s">
        <v>25</v>
      </c>
      <c r="C582" s="6" t="s">
        <v>27</v>
      </c>
      <c r="D582" s="14">
        <v>0</v>
      </c>
      <c r="E582" s="55">
        <f t="shared" si="25"/>
        <v>0</v>
      </c>
      <c r="F582" s="21">
        <v>0</v>
      </c>
    </row>
    <row r="583" spans="1:6" ht="23.25" hidden="1" customHeight="1">
      <c r="A583" s="24" t="s">
        <v>79</v>
      </c>
      <c r="B583" s="6" t="s">
        <v>25</v>
      </c>
      <c r="C583" s="6" t="s">
        <v>28</v>
      </c>
      <c r="D583" s="14">
        <v>0</v>
      </c>
      <c r="E583" s="55">
        <f t="shared" si="25"/>
        <v>0</v>
      </c>
      <c r="F583" s="21">
        <v>0</v>
      </c>
    </row>
    <row r="584" spans="1:6" ht="23.25" hidden="1" customHeight="1">
      <c r="A584" s="24" t="s">
        <v>79</v>
      </c>
      <c r="B584" s="6" t="s">
        <v>25</v>
      </c>
      <c r="C584" s="6" t="s">
        <v>29</v>
      </c>
      <c r="D584" s="14">
        <v>0</v>
      </c>
      <c r="E584" s="55">
        <f t="shared" si="25"/>
        <v>0</v>
      </c>
      <c r="F584" s="21">
        <v>0</v>
      </c>
    </row>
    <row r="585" spans="1:6" ht="23.25" hidden="1" customHeight="1">
      <c r="A585" s="24" t="s">
        <v>79</v>
      </c>
      <c r="B585" s="6" t="s">
        <v>25</v>
      </c>
      <c r="C585" s="6" t="s">
        <v>30</v>
      </c>
      <c r="D585" s="14">
        <v>0</v>
      </c>
      <c r="E585" s="55">
        <f t="shared" si="25"/>
        <v>0</v>
      </c>
      <c r="F585" s="21">
        <v>0</v>
      </c>
    </row>
    <row r="586" spans="1:6" ht="23.25" hidden="1" customHeight="1">
      <c r="A586" s="24" t="s">
        <v>79</v>
      </c>
      <c r="B586" s="6" t="s">
        <v>25</v>
      </c>
      <c r="C586" s="6" t="s">
        <v>31</v>
      </c>
      <c r="D586" s="14">
        <v>17</v>
      </c>
      <c r="E586" s="55">
        <f t="shared" si="25"/>
        <v>170</v>
      </c>
      <c r="F586" s="21">
        <v>10000</v>
      </c>
    </row>
    <row r="587" spans="1:6" ht="23.25" hidden="1" customHeight="1">
      <c r="A587" s="24" t="s">
        <v>79</v>
      </c>
      <c r="B587" s="6" t="s">
        <v>25</v>
      </c>
      <c r="C587" s="6" t="s">
        <v>32</v>
      </c>
      <c r="D587" s="14">
        <v>0</v>
      </c>
      <c r="E587" s="55">
        <f t="shared" si="25"/>
        <v>0</v>
      </c>
      <c r="F587" s="21">
        <v>0</v>
      </c>
    </row>
    <row r="588" spans="1:6" ht="23.25" hidden="1" customHeight="1">
      <c r="A588" s="24" t="s">
        <v>79</v>
      </c>
      <c r="B588" s="6" t="s">
        <v>33</v>
      </c>
      <c r="C588" s="6" t="s">
        <v>34</v>
      </c>
      <c r="D588" s="14">
        <v>180</v>
      </c>
      <c r="E588" s="55">
        <v>2160</v>
      </c>
      <c r="F588" s="21">
        <v>12000</v>
      </c>
    </row>
    <row r="589" spans="1:6" ht="23.25" hidden="1" customHeight="1">
      <c r="A589" s="24" t="s">
        <v>79</v>
      </c>
      <c r="B589" s="6" t="s">
        <v>33</v>
      </c>
      <c r="C589" s="6" t="s">
        <v>35</v>
      </c>
      <c r="D589" s="14">
        <v>0</v>
      </c>
      <c r="E589" s="55">
        <f t="shared" si="25"/>
        <v>0</v>
      </c>
      <c r="F589" s="21">
        <v>0</v>
      </c>
    </row>
    <row r="590" spans="1:6" ht="23.25" hidden="1" customHeight="1">
      <c r="A590" s="24" t="s">
        <v>79</v>
      </c>
      <c r="B590" s="6" t="s">
        <v>33</v>
      </c>
      <c r="C590" s="6" t="s">
        <v>36</v>
      </c>
      <c r="D590" s="14">
        <v>0</v>
      </c>
      <c r="E590" s="55">
        <f t="shared" si="25"/>
        <v>0</v>
      </c>
      <c r="F590" s="21">
        <v>0</v>
      </c>
    </row>
    <row r="591" spans="1:6" ht="23.25" hidden="1" customHeight="1">
      <c r="A591" s="24" t="s">
        <v>79</v>
      </c>
      <c r="B591" s="6" t="s">
        <v>33</v>
      </c>
      <c r="C591" s="6" t="s">
        <v>37</v>
      </c>
      <c r="D591" s="14">
        <v>0</v>
      </c>
      <c r="E591" s="55">
        <f t="shared" si="25"/>
        <v>0</v>
      </c>
      <c r="F591" s="21">
        <v>0</v>
      </c>
    </row>
    <row r="592" spans="1:6" ht="23.25" hidden="1" customHeight="1">
      <c r="A592" s="24" t="s">
        <v>79</v>
      </c>
      <c r="B592" s="6" t="s">
        <v>33</v>
      </c>
      <c r="C592" s="6" t="s">
        <v>38</v>
      </c>
      <c r="D592" s="14">
        <v>0</v>
      </c>
      <c r="E592" s="55">
        <f t="shared" si="25"/>
        <v>0</v>
      </c>
      <c r="F592" s="21">
        <v>0</v>
      </c>
    </row>
    <row r="593" spans="1:6" ht="23.25" hidden="1" customHeight="1">
      <c r="A593" s="24" t="s">
        <v>79</v>
      </c>
      <c r="B593" s="6" t="s">
        <v>33</v>
      </c>
      <c r="C593" s="6" t="s">
        <v>39</v>
      </c>
      <c r="D593" s="14">
        <v>5</v>
      </c>
      <c r="E593" s="55">
        <v>375</v>
      </c>
      <c r="F593" s="21">
        <v>75000</v>
      </c>
    </row>
    <row r="594" spans="1:6" ht="23.25" hidden="1" customHeight="1">
      <c r="A594" s="24" t="s">
        <v>79</v>
      </c>
      <c r="B594" s="6" t="s">
        <v>33</v>
      </c>
      <c r="C594" s="6" t="s">
        <v>40</v>
      </c>
      <c r="D594" s="14">
        <v>0</v>
      </c>
      <c r="E594" s="55">
        <f t="shared" si="25"/>
        <v>0</v>
      </c>
      <c r="F594" s="21">
        <v>0</v>
      </c>
    </row>
    <row r="595" spans="1:6" ht="23.25" hidden="1" customHeight="1">
      <c r="A595" s="24" t="s">
        <v>79</v>
      </c>
      <c r="B595" s="6" t="s">
        <v>33</v>
      </c>
      <c r="C595" s="6" t="s">
        <v>41</v>
      </c>
      <c r="D595" s="14">
        <v>0</v>
      </c>
      <c r="E595" s="55">
        <f t="shared" si="25"/>
        <v>0</v>
      </c>
      <c r="F595" s="21">
        <v>0</v>
      </c>
    </row>
    <row r="596" spans="1:6" ht="23.25" hidden="1" customHeight="1">
      <c r="A596" s="24" t="s">
        <v>79</v>
      </c>
      <c r="B596" s="6" t="s">
        <v>33</v>
      </c>
      <c r="C596" s="6" t="s">
        <v>42</v>
      </c>
      <c r="D596" s="14">
        <v>50</v>
      </c>
      <c r="E596" s="55">
        <v>2400</v>
      </c>
      <c r="F596" s="21">
        <v>48000</v>
      </c>
    </row>
    <row r="597" spans="1:6" ht="23.25" hidden="1" customHeight="1">
      <c r="A597" s="24" t="s">
        <v>79</v>
      </c>
      <c r="B597" s="6" t="s">
        <v>33</v>
      </c>
      <c r="C597" s="6" t="s">
        <v>43</v>
      </c>
      <c r="D597" s="14">
        <v>0</v>
      </c>
      <c r="E597" s="55">
        <f t="shared" si="25"/>
        <v>0</v>
      </c>
      <c r="F597" s="21">
        <v>0</v>
      </c>
    </row>
    <row r="598" spans="1:6" ht="23.25" customHeight="1">
      <c r="A598" s="24" t="s">
        <v>79</v>
      </c>
      <c r="B598" s="6" t="s">
        <v>44</v>
      </c>
      <c r="C598" s="6" t="s">
        <v>45</v>
      </c>
      <c r="D598" s="14">
        <v>0</v>
      </c>
      <c r="E598" s="55">
        <f t="shared" si="25"/>
        <v>0</v>
      </c>
      <c r="F598" s="21">
        <v>0</v>
      </c>
    </row>
    <row r="599" spans="1:6" ht="23.25" customHeight="1">
      <c r="A599" s="24" t="s">
        <v>79</v>
      </c>
      <c r="B599" s="6" t="s">
        <v>44</v>
      </c>
      <c r="C599" s="6" t="s">
        <v>46</v>
      </c>
      <c r="D599" s="14">
        <v>0</v>
      </c>
      <c r="E599" s="55">
        <f t="shared" si="25"/>
        <v>0</v>
      </c>
      <c r="F599" s="21">
        <v>0</v>
      </c>
    </row>
    <row r="600" spans="1:6" ht="23.25" customHeight="1">
      <c r="A600" s="24" t="s">
        <v>79</v>
      </c>
      <c r="B600" s="6" t="s">
        <v>44</v>
      </c>
      <c r="C600" s="6" t="s">
        <v>47</v>
      </c>
      <c r="D600" s="14">
        <v>0</v>
      </c>
      <c r="E600" s="55">
        <f t="shared" si="25"/>
        <v>0</v>
      </c>
      <c r="F600" s="21">
        <v>0</v>
      </c>
    </row>
    <row r="601" spans="1:6" ht="23.25" customHeight="1">
      <c r="A601" s="24" t="s">
        <v>79</v>
      </c>
      <c r="B601" s="6" t="s">
        <v>44</v>
      </c>
      <c r="C601" s="6" t="s">
        <v>48</v>
      </c>
      <c r="D601" s="14">
        <v>0</v>
      </c>
      <c r="E601" s="55">
        <f t="shared" si="25"/>
        <v>0</v>
      </c>
      <c r="F601" s="7"/>
    </row>
    <row r="602" spans="1:6" ht="23.25" hidden="1" customHeight="1">
      <c r="A602" s="24" t="s">
        <v>79</v>
      </c>
      <c r="B602" s="6" t="s">
        <v>49</v>
      </c>
      <c r="C602" s="6" t="s">
        <v>50</v>
      </c>
      <c r="D602" s="14">
        <v>0</v>
      </c>
      <c r="E602" s="55">
        <f t="shared" si="25"/>
        <v>0</v>
      </c>
      <c r="F602" s="21">
        <v>0</v>
      </c>
    </row>
    <row r="603" spans="1:6" ht="23.25" hidden="1" customHeight="1">
      <c r="A603" s="24" t="s">
        <v>79</v>
      </c>
      <c r="B603" s="6" t="s">
        <v>49</v>
      </c>
      <c r="C603" s="6" t="s">
        <v>51</v>
      </c>
      <c r="D603" s="14">
        <v>0</v>
      </c>
      <c r="E603" s="55">
        <f t="shared" si="25"/>
        <v>0</v>
      </c>
      <c r="F603" s="21">
        <v>0</v>
      </c>
    </row>
    <row r="604" spans="1:6" ht="23.25" hidden="1" customHeight="1">
      <c r="A604" s="24" t="s">
        <v>79</v>
      </c>
      <c r="B604" s="6" t="s">
        <v>49</v>
      </c>
      <c r="C604" s="6" t="s">
        <v>52</v>
      </c>
      <c r="D604" s="14">
        <v>0</v>
      </c>
      <c r="E604" s="55">
        <f t="shared" si="25"/>
        <v>0</v>
      </c>
      <c r="F604" s="21">
        <v>0</v>
      </c>
    </row>
    <row r="605" spans="1:6" ht="23.25" hidden="1" customHeight="1">
      <c r="A605" s="24" t="s">
        <v>79</v>
      </c>
      <c r="B605" s="6" t="s">
        <v>49</v>
      </c>
      <c r="C605" s="6" t="s">
        <v>53</v>
      </c>
      <c r="D605" s="14">
        <v>0</v>
      </c>
      <c r="E605" s="55">
        <f t="shared" si="25"/>
        <v>0</v>
      </c>
      <c r="F605" s="21">
        <v>0</v>
      </c>
    </row>
    <row r="606" spans="1:6" ht="23.25" hidden="1" customHeight="1">
      <c r="A606" s="24" t="s">
        <v>79</v>
      </c>
      <c r="B606" s="6" t="s">
        <v>54</v>
      </c>
      <c r="C606" s="6" t="s">
        <v>55</v>
      </c>
      <c r="D606" s="14">
        <v>20</v>
      </c>
      <c r="E606" s="55">
        <v>40</v>
      </c>
      <c r="F606" s="7">
        <f t="shared" ref="F606" si="26">E606/D606*1000</f>
        <v>2000</v>
      </c>
    </row>
    <row r="607" spans="1:6" ht="23.25" hidden="1" customHeight="1">
      <c r="A607" s="24" t="s">
        <v>79</v>
      </c>
      <c r="B607" s="6" t="s">
        <v>54</v>
      </c>
      <c r="C607" s="6" t="s">
        <v>56</v>
      </c>
      <c r="D607" s="14">
        <v>0</v>
      </c>
      <c r="E607" s="55">
        <f t="shared" si="25"/>
        <v>0</v>
      </c>
      <c r="F607" s="21">
        <v>0</v>
      </c>
    </row>
    <row r="608" spans="1:6" ht="23.25" hidden="1" customHeight="1">
      <c r="A608" s="24" t="s">
        <v>79</v>
      </c>
      <c r="B608" s="6" t="s">
        <v>54</v>
      </c>
      <c r="C608" s="6" t="s">
        <v>57</v>
      </c>
      <c r="D608" s="14">
        <v>0</v>
      </c>
      <c r="E608" s="55">
        <f t="shared" si="25"/>
        <v>0</v>
      </c>
      <c r="F608" s="21">
        <v>0</v>
      </c>
    </row>
    <row r="609" spans="1:6" ht="23.25" hidden="1" customHeight="1">
      <c r="A609" s="24" t="s">
        <v>79</v>
      </c>
      <c r="B609" s="6" t="s">
        <v>54</v>
      </c>
      <c r="C609" s="6" t="s">
        <v>58</v>
      </c>
      <c r="D609" s="14">
        <v>0</v>
      </c>
      <c r="E609" s="55">
        <f t="shared" si="25"/>
        <v>0</v>
      </c>
      <c r="F609" s="21">
        <v>0</v>
      </c>
    </row>
    <row r="610" spans="1:6" ht="23.25" hidden="1" customHeight="1">
      <c r="A610" s="24" t="s">
        <v>79</v>
      </c>
      <c r="B610" s="6" t="s">
        <v>54</v>
      </c>
      <c r="C610" s="6" t="s">
        <v>69</v>
      </c>
      <c r="D610" s="14">
        <v>105</v>
      </c>
      <c r="E610" s="55">
        <v>525</v>
      </c>
      <c r="F610" s="7">
        <f t="shared" ref="F610" si="27">E610/D610*1000</f>
        <v>5000</v>
      </c>
    </row>
    <row r="611" spans="1:6" ht="23.25" hidden="1" customHeight="1">
      <c r="A611" s="24" t="s">
        <v>79</v>
      </c>
      <c r="B611" s="6"/>
      <c r="C611" s="6" t="s">
        <v>70</v>
      </c>
      <c r="D611" s="7">
        <f>SUM(D562:D610)</f>
        <v>1157</v>
      </c>
      <c r="E611" s="7">
        <f>SUM(E562:E610)</f>
        <v>8936</v>
      </c>
      <c r="F611" s="32"/>
    </row>
    <row r="612" spans="1:6" ht="23.25" hidden="1" customHeight="1">
      <c r="A612" s="24" t="s">
        <v>79</v>
      </c>
      <c r="B612" s="6"/>
      <c r="C612" s="6" t="s">
        <v>71</v>
      </c>
      <c r="D612" s="7">
        <f>D611-D613</f>
        <v>1157</v>
      </c>
      <c r="E612" s="7">
        <f>E611-E613</f>
        <v>8936</v>
      </c>
      <c r="F612" s="32"/>
    </row>
    <row r="613" spans="1:6" ht="23.25" hidden="1" customHeight="1">
      <c r="A613" s="24" t="s">
        <v>79</v>
      </c>
      <c r="B613" s="6"/>
      <c r="C613" s="6" t="s">
        <v>72</v>
      </c>
      <c r="D613" s="7">
        <f>D563+D565+D570+D573+D589+D592</f>
        <v>0</v>
      </c>
      <c r="E613" s="7">
        <f>E563+E565+E570+E573+E589+E592</f>
        <v>0</v>
      </c>
      <c r="F613" s="32"/>
    </row>
    <row r="614" spans="1:6" ht="23.25" hidden="1" customHeight="1">
      <c r="A614" s="24" t="s">
        <v>79</v>
      </c>
      <c r="B614" s="12"/>
      <c r="C614" s="6" t="s">
        <v>74</v>
      </c>
      <c r="D614" s="11">
        <v>1600</v>
      </c>
      <c r="E614" s="7"/>
      <c r="F614" s="32"/>
    </row>
    <row r="615" spans="1:6" ht="23.25" hidden="1" customHeight="1">
      <c r="A615" s="24" t="s">
        <v>79</v>
      </c>
      <c r="B615" s="12"/>
      <c r="C615" s="6" t="s">
        <v>73</v>
      </c>
      <c r="D615" s="11">
        <v>0</v>
      </c>
      <c r="E615" s="7"/>
      <c r="F615" s="32"/>
    </row>
    <row r="616" spans="1:6" ht="23.25" hidden="1" customHeight="1">
      <c r="A616" s="24" t="s">
        <v>79</v>
      </c>
      <c r="B616" s="12"/>
      <c r="C616" s="6" t="s">
        <v>62</v>
      </c>
      <c r="D616" s="11">
        <f>D611+D614+D615</f>
        <v>2757</v>
      </c>
      <c r="E616" s="7"/>
      <c r="F616" s="32"/>
    </row>
    <row r="617" spans="1:6" ht="23.25" hidden="1" customHeight="1">
      <c r="A617" s="24" t="s">
        <v>80</v>
      </c>
      <c r="B617" s="6" t="s">
        <v>0</v>
      </c>
      <c r="C617" s="6" t="s">
        <v>1</v>
      </c>
      <c r="D617" s="7" t="s">
        <v>2</v>
      </c>
      <c r="E617" s="7" t="s">
        <v>3</v>
      </c>
      <c r="F617" s="8" t="s">
        <v>61</v>
      </c>
    </row>
    <row r="618" spans="1:6" ht="23.25" hidden="1" customHeight="1">
      <c r="A618" s="24" t="s">
        <v>80</v>
      </c>
      <c r="B618" s="6" t="s">
        <v>4</v>
      </c>
      <c r="C618" s="6" t="s">
        <v>5</v>
      </c>
      <c r="D618" s="14">
        <v>967</v>
      </c>
      <c r="E618" s="14">
        <v>3288</v>
      </c>
      <c r="F618" s="7">
        <f>E618/D618*1000</f>
        <v>3400.2068252326785</v>
      </c>
    </row>
    <row r="619" spans="1:6" ht="23.25" hidden="1" customHeight="1">
      <c r="A619" s="24" t="s">
        <v>80</v>
      </c>
      <c r="B619" s="6" t="s">
        <v>4</v>
      </c>
      <c r="C619" s="6" t="s">
        <v>6</v>
      </c>
      <c r="D619" s="14">
        <v>0</v>
      </c>
      <c r="E619" s="14">
        <f t="shared" ref="E619:E664" si="28">F619*D619/1000</f>
        <v>0</v>
      </c>
      <c r="F619" s="14">
        <v>0</v>
      </c>
    </row>
    <row r="620" spans="1:6" ht="23.25" hidden="1" customHeight="1">
      <c r="A620" s="24" t="s">
        <v>80</v>
      </c>
      <c r="B620" s="6" t="s">
        <v>4</v>
      </c>
      <c r="C620" s="6" t="s">
        <v>7</v>
      </c>
      <c r="D620" s="14">
        <v>916</v>
      </c>
      <c r="E620" s="14">
        <v>3206</v>
      </c>
      <c r="F620" s="14">
        <v>3500</v>
      </c>
    </row>
    <row r="621" spans="1:6" ht="23.25" hidden="1" customHeight="1">
      <c r="A621" s="24" t="s">
        <v>80</v>
      </c>
      <c r="B621" s="6" t="s">
        <v>4</v>
      </c>
      <c r="C621" s="6" t="s">
        <v>8</v>
      </c>
      <c r="D621" s="14">
        <v>0</v>
      </c>
      <c r="E621" s="14">
        <f t="shared" si="28"/>
        <v>0</v>
      </c>
      <c r="F621" s="14">
        <v>0</v>
      </c>
    </row>
    <row r="622" spans="1:6" ht="23.25" hidden="1" customHeight="1">
      <c r="A622" s="24" t="s">
        <v>80</v>
      </c>
      <c r="B622" s="6" t="s">
        <v>4</v>
      </c>
      <c r="C622" s="6" t="s">
        <v>9</v>
      </c>
      <c r="D622" s="14">
        <v>0</v>
      </c>
      <c r="E622" s="14">
        <f t="shared" si="28"/>
        <v>0</v>
      </c>
      <c r="F622" s="14">
        <v>0</v>
      </c>
    </row>
    <row r="623" spans="1:6" ht="23.25" hidden="1" customHeight="1">
      <c r="A623" s="24" t="s">
        <v>80</v>
      </c>
      <c r="B623" s="6" t="s">
        <v>4</v>
      </c>
      <c r="C623" s="6" t="s">
        <v>10</v>
      </c>
      <c r="D623" s="14">
        <v>0</v>
      </c>
      <c r="E623" s="14">
        <f t="shared" si="28"/>
        <v>0</v>
      </c>
      <c r="F623" s="14">
        <v>0</v>
      </c>
    </row>
    <row r="624" spans="1:6" ht="23.25" hidden="1" customHeight="1">
      <c r="A624" s="24" t="s">
        <v>80</v>
      </c>
      <c r="B624" s="6" t="s">
        <v>4</v>
      </c>
      <c r="C624" s="6" t="s">
        <v>11</v>
      </c>
      <c r="D624" s="14">
        <v>21</v>
      </c>
      <c r="E624" s="14">
        <f t="shared" si="28"/>
        <v>52.5</v>
      </c>
      <c r="F624" s="14">
        <v>2500</v>
      </c>
    </row>
    <row r="625" spans="1:6" ht="23.25" hidden="1" customHeight="1">
      <c r="A625" s="24" t="s">
        <v>80</v>
      </c>
      <c r="B625" s="6" t="s">
        <v>12</v>
      </c>
      <c r="C625" s="6" t="s">
        <v>13</v>
      </c>
      <c r="D625" s="14">
        <v>0</v>
      </c>
      <c r="E625" s="14">
        <f t="shared" si="28"/>
        <v>0</v>
      </c>
      <c r="F625" s="14">
        <v>0</v>
      </c>
    </row>
    <row r="626" spans="1:6" ht="23.25" hidden="1" customHeight="1">
      <c r="A626" s="24" t="s">
        <v>80</v>
      </c>
      <c r="B626" s="6" t="s">
        <v>12</v>
      </c>
      <c r="C626" s="6" t="s">
        <v>14</v>
      </c>
      <c r="D626" s="14">
        <v>0</v>
      </c>
      <c r="E626" s="14">
        <f t="shared" si="28"/>
        <v>0</v>
      </c>
      <c r="F626" s="14">
        <v>0</v>
      </c>
    </row>
    <row r="627" spans="1:6" ht="23.25" hidden="1" customHeight="1">
      <c r="A627" s="24" t="s">
        <v>80</v>
      </c>
      <c r="B627" s="6" t="s">
        <v>12</v>
      </c>
      <c r="C627" s="6" t="s">
        <v>15</v>
      </c>
      <c r="D627" s="55">
        <v>53</v>
      </c>
      <c r="E627" s="14">
        <f t="shared" si="28"/>
        <v>126.193</v>
      </c>
      <c r="F627" s="55">
        <v>2381</v>
      </c>
    </row>
    <row r="628" spans="1:6" ht="23.25" hidden="1" customHeight="1">
      <c r="A628" s="24" t="s">
        <v>80</v>
      </c>
      <c r="B628" s="6" t="s">
        <v>12</v>
      </c>
      <c r="C628" s="6" t="s">
        <v>16</v>
      </c>
      <c r="D628" s="14">
        <v>0</v>
      </c>
      <c r="E628" s="14">
        <f t="shared" si="28"/>
        <v>0</v>
      </c>
      <c r="F628" s="14">
        <v>0</v>
      </c>
    </row>
    <row r="629" spans="1:6" ht="23.25" hidden="1" customHeight="1">
      <c r="A629" s="24" t="s">
        <v>80</v>
      </c>
      <c r="B629" s="6" t="s">
        <v>12</v>
      </c>
      <c r="C629" s="6" t="s">
        <v>17</v>
      </c>
      <c r="D629" s="14">
        <v>0</v>
      </c>
      <c r="E629" s="14">
        <f t="shared" si="28"/>
        <v>0</v>
      </c>
      <c r="F629" s="14">
        <v>0</v>
      </c>
    </row>
    <row r="630" spans="1:6" ht="23.25" hidden="1" customHeight="1">
      <c r="A630" s="24" t="s">
        <v>80</v>
      </c>
      <c r="B630" s="6" t="s">
        <v>12</v>
      </c>
      <c r="C630" s="6" t="s">
        <v>18</v>
      </c>
      <c r="D630" s="14">
        <v>0</v>
      </c>
      <c r="E630" s="14">
        <f t="shared" si="28"/>
        <v>0</v>
      </c>
      <c r="F630" s="14">
        <v>0</v>
      </c>
    </row>
    <row r="631" spans="1:6" ht="23.25" hidden="1" customHeight="1">
      <c r="A631" s="24" t="s">
        <v>80</v>
      </c>
      <c r="B631" s="6" t="s">
        <v>19</v>
      </c>
      <c r="C631" s="6" t="s">
        <v>20</v>
      </c>
      <c r="D631" s="14">
        <v>12</v>
      </c>
      <c r="E631" s="14">
        <f t="shared" si="28"/>
        <v>480</v>
      </c>
      <c r="F631" s="14">
        <v>40000</v>
      </c>
    </row>
    <row r="632" spans="1:6" ht="23.25" hidden="1" customHeight="1">
      <c r="A632" s="24" t="s">
        <v>80</v>
      </c>
      <c r="B632" s="6" t="s">
        <v>19</v>
      </c>
      <c r="C632" s="6" t="s">
        <v>21</v>
      </c>
      <c r="D632" s="14">
        <v>1</v>
      </c>
      <c r="E632" s="14">
        <f t="shared" si="28"/>
        <v>20</v>
      </c>
      <c r="F632" s="14">
        <v>20000</v>
      </c>
    </row>
    <row r="633" spans="1:6" ht="23.25" hidden="1" customHeight="1">
      <c r="A633" s="24" t="s">
        <v>80</v>
      </c>
      <c r="B633" s="6" t="s">
        <v>19</v>
      </c>
      <c r="C633" s="6" t="s">
        <v>22</v>
      </c>
      <c r="D633" s="14">
        <v>3</v>
      </c>
      <c r="E633" s="14">
        <f t="shared" si="28"/>
        <v>120</v>
      </c>
      <c r="F633" s="14">
        <v>40000</v>
      </c>
    </row>
    <row r="634" spans="1:6" ht="23.25" hidden="1" customHeight="1">
      <c r="A634" s="24" t="s">
        <v>80</v>
      </c>
      <c r="B634" s="6" t="s">
        <v>19</v>
      </c>
      <c r="C634" s="6" t="s">
        <v>23</v>
      </c>
      <c r="D634" s="14">
        <v>0</v>
      </c>
      <c r="E634" s="14">
        <f t="shared" si="28"/>
        <v>0</v>
      </c>
      <c r="F634" s="14">
        <v>0</v>
      </c>
    </row>
    <row r="635" spans="1:6" ht="23.25" hidden="1" customHeight="1">
      <c r="A635" s="24" t="s">
        <v>80</v>
      </c>
      <c r="B635" s="6" t="s">
        <v>19</v>
      </c>
      <c r="C635" s="6" t="s">
        <v>24</v>
      </c>
      <c r="D635" s="14">
        <v>7</v>
      </c>
      <c r="E635" s="14">
        <f t="shared" si="28"/>
        <v>84</v>
      </c>
      <c r="F635" s="14">
        <v>12000</v>
      </c>
    </row>
    <row r="636" spans="1:6" ht="23.25" hidden="1" customHeight="1">
      <c r="A636" s="24" t="s">
        <v>80</v>
      </c>
      <c r="B636" s="6" t="s">
        <v>25</v>
      </c>
      <c r="C636" s="6" t="s">
        <v>26</v>
      </c>
      <c r="D636" s="14">
        <v>0</v>
      </c>
      <c r="E636" s="14">
        <f t="shared" si="28"/>
        <v>0</v>
      </c>
      <c r="F636" s="14">
        <v>0</v>
      </c>
    </row>
    <row r="637" spans="1:6" ht="23.25" hidden="1" customHeight="1">
      <c r="A637" s="24" t="s">
        <v>80</v>
      </c>
      <c r="B637" s="6" t="s">
        <v>25</v>
      </c>
      <c r="C637" s="6" t="s">
        <v>60</v>
      </c>
      <c r="D637" s="14">
        <v>0</v>
      </c>
      <c r="E637" s="14">
        <f t="shared" si="28"/>
        <v>0</v>
      </c>
      <c r="F637" s="14">
        <v>0</v>
      </c>
    </row>
    <row r="638" spans="1:6" ht="23.25" hidden="1" customHeight="1">
      <c r="A638" s="24" t="s">
        <v>80</v>
      </c>
      <c r="B638" s="6" t="s">
        <v>25</v>
      </c>
      <c r="C638" s="6" t="s">
        <v>27</v>
      </c>
      <c r="D638" s="33" t="s">
        <v>99</v>
      </c>
      <c r="E638" s="14">
        <f t="shared" si="28"/>
        <v>150</v>
      </c>
      <c r="F638" s="14">
        <v>50000</v>
      </c>
    </row>
    <row r="639" spans="1:6" ht="23.25" hidden="1" customHeight="1">
      <c r="A639" s="24" t="s">
        <v>80</v>
      </c>
      <c r="B639" s="6" t="s">
        <v>25</v>
      </c>
      <c r="C639" s="6" t="s">
        <v>28</v>
      </c>
      <c r="D639" s="33" t="s">
        <v>99</v>
      </c>
      <c r="E639" s="14">
        <f t="shared" si="28"/>
        <v>126</v>
      </c>
      <c r="F639" s="14">
        <v>42000</v>
      </c>
    </row>
    <row r="640" spans="1:6" ht="23.25" hidden="1" customHeight="1">
      <c r="A640" s="24" t="s">
        <v>80</v>
      </c>
      <c r="B640" s="6" t="s">
        <v>25</v>
      </c>
      <c r="C640" s="6" t="s">
        <v>29</v>
      </c>
      <c r="D640" s="14">
        <v>0</v>
      </c>
      <c r="E640" s="14">
        <f t="shared" si="28"/>
        <v>0</v>
      </c>
      <c r="F640" s="14">
        <v>0</v>
      </c>
    </row>
    <row r="641" spans="1:6" ht="23.25" hidden="1" customHeight="1">
      <c r="A641" s="24" t="s">
        <v>80</v>
      </c>
      <c r="B641" s="6" t="s">
        <v>25</v>
      </c>
      <c r="C641" s="6" t="s">
        <v>30</v>
      </c>
      <c r="D641" s="14">
        <v>0</v>
      </c>
      <c r="E641" s="14">
        <f t="shared" si="28"/>
        <v>0</v>
      </c>
      <c r="F641" s="14">
        <v>0</v>
      </c>
    </row>
    <row r="642" spans="1:6" ht="23.25" hidden="1" customHeight="1">
      <c r="A642" s="24" t="s">
        <v>80</v>
      </c>
      <c r="B642" s="6" t="s">
        <v>25</v>
      </c>
      <c r="C642" s="6" t="s">
        <v>31</v>
      </c>
      <c r="D642" s="14">
        <v>0</v>
      </c>
      <c r="E642" s="14">
        <f t="shared" si="28"/>
        <v>0</v>
      </c>
      <c r="F642" s="14">
        <v>0</v>
      </c>
    </row>
    <row r="643" spans="1:6" ht="23.25" hidden="1" customHeight="1">
      <c r="A643" s="24" t="s">
        <v>80</v>
      </c>
      <c r="B643" s="6" t="s">
        <v>25</v>
      </c>
      <c r="C643" s="6" t="s">
        <v>32</v>
      </c>
      <c r="D643" s="14">
        <v>16</v>
      </c>
      <c r="E643" s="14">
        <v>400</v>
      </c>
      <c r="F643" s="14">
        <v>25000</v>
      </c>
    </row>
    <row r="644" spans="1:6" ht="23.25" hidden="1" customHeight="1">
      <c r="A644" s="24" t="s">
        <v>80</v>
      </c>
      <c r="B644" s="6" t="s">
        <v>33</v>
      </c>
      <c r="C644" s="6" t="s">
        <v>34</v>
      </c>
      <c r="D644" s="14">
        <v>100</v>
      </c>
      <c r="E644" s="14">
        <v>950</v>
      </c>
      <c r="F644" s="14">
        <v>9500</v>
      </c>
    </row>
    <row r="645" spans="1:6" ht="23.25" hidden="1" customHeight="1">
      <c r="A645" s="24" t="s">
        <v>80</v>
      </c>
      <c r="B645" s="6" t="s">
        <v>33</v>
      </c>
      <c r="C645" s="6" t="s">
        <v>35</v>
      </c>
      <c r="D645" s="14">
        <v>0</v>
      </c>
      <c r="E645" s="14">
        <f t="shared" si="28"/>
        <v>0</v>
      </c>
      <c r="F645" s="14">
        <v>0</v>
      </c>
    </row>
    <row r="646" spans="1:6" ht="23.25" hidden="1" customHeight="1">
      <c r="A646" s="24" t="s">
        <v>80</v>
      </c>
      <c r="B646" s="6" t="s">
        <v>33</v>
      </c>
      <c r="C646" s="6" t="s">
        <v>36</v>
      </c>
      <c r="D646" s="14">
        <v>0</v>
      </c>
      <c r="E646" s="14">
        <f t="shared" si="28"/>
        <v>0</v>
      </c>
      <c r="F646" s="14">
        <v>0</v>
      </c>
    </row>
    <row r="647" spans="1:6" ht="23.25" hidden="1" customHeight="1">
      <c r="A647" s="24" t="s">
        <v>80</v>
      </c>
      <c r="B647" s="6" t="s">
        <v>33</v>
      </c>
      <c r="C647" s="6" t="s">
        <v>37</v>
      </c>
      <c r="D647" s="14">
        <v>0</v>
      </c>
      <c r="E647" s="14">
        <f t="shared" si="28"/>
        <v>0</v>
      </c>
      <c r="F647" s="14">
        <v>0</v>
      </c>
    </row>
    <row r="648" spans="1:6" ht="23.25" hidden="1" customHeight="1">
      <c r="A648" s="24" t="s">
        <v>80</v>
      </c>
      <c r="B648" s="6" t="s">
        <v>33</v>
      </c>
      <c r="C648" s="6" t="s">
        <v>38</v>
      </c>
      <c r="D648" s="14">
        <v>0</v>
      </c>
      <c r="E648" s="14">
        <f t="shared" si="28"/>
        <v>0</v>
      </c>
      <c r="F648" s="14">
        <v>0</v>
      </c>
    </row>
    <row r="649" spans="1:6" ht="23.25" hidden="1" customHeight="1">
      <c r="A649" s="24" t="s">
        <v>80</v>
      </c>
      <c r="B649" s="6" t="s">
        <v>33</v>
      </c>
      <c r="C649" s="6" t="s">
        <v>39</v>
      </c>
      <c r="D649" s="33" t="s">
        <v>97</v>
      </c>
      <c r="E649" s="14">
        <v>138</v>
      </c>
      <c r="F649" s="14">
        <v>55000</v>
      </c>
    </row>
    <row r="650" spans="1:6" ht="23.25" hidden="1" customHeight="1">
      <c r="A650" s="24" t="s">
        <v>80</v>
      </c>
      <c r="B650" s="6" t="s">
        <v>33</v>
      </c>
      <c r="C650" s="6" t="s">
        <v>40</v>
      </c>
      <c r="D650" s="14">
        <v>0</v>
      </c>
      <c r="E650" s="14">
        <f t="shared" si="28"/>
        <v>0</v>
      </c>
      <c r="F650" s="14">
        <v>0</v>
      </c>
    </row>
    <row r="651" spans="1:6" ht="23.25" hidden="1" customHeight="1">
      <c r="A651" s="24" t="s">
        <v>80</v>
      </c>
      <c r="B651" s="6" t="s">
        <v>33</v>
      </c>
      <c r="C651" s="6" t="s">
        <v>41</v>
      </c>
      <c r="D651" s="14">
        <v>150</v>
      </c>
      <c r="E651" s="14">
        <v>9000</v>
      </c>
      <c r="F651" s="14">
        <v>60000</v>
      </c>
    </row>
    <row r="652" spans="1:6" ht="23.25" hidden="1" customHeight="1">
      <c r="A652" s="24" t="s">
        <v>80</v>
      </c>
      <c r="B652" s="6" t="s">
        <v>33</v>
      </c>
      <c r="C652" s="6" t="s">
        <v>42</v>
      </c>
      <c r="D652" s="14">
        <v>0</v>
      </c>
      <c r="E652" s="14">
        <f t="shared" si="28"/>
        <v>0</v>
      </c>
      <c r="F652" s="14">
        <v>0</v>
      </c>
    </row>
    <row r="653" spans="1:6" ht="23.25" hidden="1" customHeight="1">
      <c r="A653" s="24" t="s">
        <v>80</v>
      </c>
      <c r="B653" s="6" t="s">
        <v>33</v>
      </c>
      <c r="C653" s="6" t="s">
        <v>43</v>
      </c>
      <c r="D653" s="14">
        <v>0</v>
      </c>
      <c r="E653" s="14">
        <f t="shared" si="28"/>
        <v>0</v>
      </c>
      <c r="F653" s="14">
        <v>0</v>
      </c>
    </row>
    <row r="654" spans="1:6" ht="23.25" customHeight="1">
      <c r="A654" s="24" t="s">
        <v>80</v>
      </c>
      <c r="B654" s="6" t="s">
        <v>44</v>
      </c>
      <c r="C654" s="6" t="s">
        <v>45</v>
      </c>
      <c r="D654" s="14">
        <v>0</v>
      </c>
      <c r="E654" s="14">
        <f t="shared" si="28"/>
        <v>0</v>
      </c>
      <c r="F654" s="14">
        <v>0</v>
      </c>
    </row>
    <row r="655" spans="1:6" ht="23.25" customHeight="1">
      <c r="A655" s="24" t="s">
        <v>80</v>
      </c>
      <c r="B655" s="6" t="s">
        <v>44</v>
      </c>
      <c r="C655" s="6" t="s">
        <v>46</v>
      </c>
      <c r="D655" s="14">
        <v>0</v>
      </c>
      <c r="E655" s="14">
        <f t="shared" si="28"/>
        <v>0</v>
      </c>
      <c r="F655" s="14">
        <v>0</v>
      </c>
    </row>
    <row r="656" spans="1:6" ht="23.25" customHeight="1">
      <c r="A656" s="24" t="s">
        <v>80</v>
      </c>
      <c r="B656" s="6" t="s">
        <v>44</v>
      </c>
      <c r="C656" s="6" t="s">
        <v>47</v>
      </c>
      <c r="D656" s="14">
        <v>0</v>
      </c>
      <c r="E656" s="14">
        <f t="shared" si="28"/>
        <v>0</v>
      </c>
      <c r="F656" s="14">
        <v>0</v>
      </c>
    </row>
    <row r="657" spans="1:6" ht="23.25" customHeight="1">
      <c r="A657" s="24" t="s">
        <v>80</v>
      </c>
      <c r="B657" s="6" t="s">
        <v>44</v>
      </c>
      <c r="C657" s="6" t="s">
        <v>48</v>
      </c>
      <c r="D657" s="14">
        <v>1</v>
      </c>
      <c r="E657" s="14">
        <v>0.4</v>
      </c>
      <c r="F657" s="7">
        <f t="shared" ref="F657" si="29">E657/D657*1000</f>
        <v>400</v>
      </c>
    </row>
    <row r="658" spans="1:6" ht="23.25" hidden="1" customHeight="1">
      <c r="A658" s="24" t="s">
        <v>80</v>
      </c>
      <c r="B658" s="6" t="s">
        <v>49</v>
      </c>
      <c r="C658" s="6" t="s">
        <v>50</v>
      </c>
      <c r="D658" s="14">
        <v>0</v>
      </c>
      <c r="E658" s="14">
        <f t="shared" si="28"/>
        <v>0</v>
      </c>
      <c r="F658" s="14">
        <v>0</v>
      </c>
    </row>
    <row r="659" spans="1:6" ht="23.25" hidden="1" customHeight="1">
      <c r="A659" s="24" t="s">
        <v>80</v>
      </c>
      <c r="B659" s="6" t="s">
        <v>49</v>
      </c>
      <c r="C659" s="6" t="s">
        <v>51</v>
      </c>
      <c r="D659" s="14">
        <v>0</v>
      </c>
      <c r="E659" s="14">
        <f t="shared" si="28"/>
        <v>0</v>
      </c>
      <c r="F659" s="14">
        <v>0</v>
      </c>
    </row>
    <row r="660" spans="1:6" ht="23.25" hidden="1" customHeight="1">
      <c r="A660" s="24" t="s">
        <v>80</v>
      </c>
      <c r="B660" s="6" t="s">
        <v>49</v>
      </c>
      <c r="C660" s="6" t="s">
        <v>52</v>
      </c>
      <c r="D660" s="14">
        <v>0</v>
      </c>
      <c r="E660" s="14">
        <f t="shared" si="28"/>
        <v>0</v>
      </c>
      <c r="F660" s="14">
        <v>0</v>
      </c>
    </row>
    <row r="661" spans="1:6" ht="23.25" hidden="1" customHeight="1">
      <c r="A661" s="24" t="s">
        <v>80</v>
      </c>
      <c r="B661" s="6" t="s">
        <v>49</v>
      </c>
      <c r="C661" s="6" t="s">
        <v>53</v>
      </c>
      <c r="D661" s="14">
        <v>0</v>
      </c>
      <c r="E661" s="14">
        <f t="shared" si="28"/>
        <v>0</v>
      </c>
      <c r="F661" s="14">
        <v>0</v>
      </c>
    </row>
    <row r="662" spans="1:6" ht="23.25" hidden="1" customHeight="1">
      <c r="A662" s="24" t="s">
        <v>80</v>
      </c>
      <c r="B662" s="6" t="s">
        <v>54</v>
      </c>
      <c r="C662" s="6" t="s">
        <v>55</v>
      </c>
      <c r="D662" s="14">
        <v>0</v>
      </c>
      <c r="E662" s="14">
        <f t="shared" si="28"/>
        <v>0</v>
      </c>
      <c r="F662" s="14">
        <v>0</v>
      </c>
    </row>
    <row r="663" spans="1:6" ht="23.25" hidden="1" customHeight="1">
      <c r="A663" s="24" t="s">
        <v>80</v>
      </c>
      <c r="B663" s="6" t="s">
        <v>54</v>
      </c>
      <c r="C663" s="6" t="s">
        <v>56</v>
      </c>
      <c r="D663" s="14">
        <v>32</v>
      </c>
      <c r="E663" s="14">
        <v>16</v>
      </c>
      <c r="F663" s="22">
        <f t="shared" ref="F663" si="30">E663/D663*1000</f>
        <v>500</v>
      </c>
    </row>
    <row r="664" spans="1:6" ht="23.25" hidden="1" customHeight="1">
      <c r="A664" s="24" t="s">
        <v>80</v>
      </c>
      <c r="B664" s="6" t="s">
        <v>54</v>
      </c>
      <c r="C664" s="6" t="s">
        <v>57</v>
      </c>
      <c r="D664" s="14">
        <v>0</v>
      </c>
      <c r="E664" s="14">
        <f t="shared" si="28"/>
        <v>0</v>
      </c>
      <c r="F664" s="14">
        <v>0</v>
      </c>
    </row>
    <row r="665" spans="1:6" ht="23.25" hidden="1" customHeight="1">
      <c r="A665" s="24" t="s">
        <v>80</v>
      </c>
      <c r="B665" s="6" t="s">
        <v>54</v>
      </c>
      <c r="C665" s="6" t="s">
        <v>58</v>
      </c>
      <c r="D665" s="33">
        <v>1.8</v>
      </c>
      <c r="E665" s="14">
        <v>4</v>
      </c>
      <c r="F665" s="14">
        <f t="shared" ref="F665" si="31">E665/D665*1000</f>
        <v>2222.2222222222222</v>
      </c>
    </row>
    <row r="666" spans="1:6" ht="23.25" hidden="1" customHeight="1">
      <c r="A666" s="24" t="s">
        <v>80</v>
      </c>
      <c r="B666" s="6" t="s">
        <v>54</v>
      </c>
      <c r="C666" s="6" t="s">
        <v>69</v>
      </c>
      <c r="D666" s="14">
        <v>0</v>
      </c>
      <c r="E666" s="14"/>
      <c r="F666" s="14">
        <v>0</v>
      </c>
    </row>
    <row r="667" spans="1:6" ht="23.25" hidden="1" customHeight="1">
      <c r="A667" s="24" t="s">
        <v>80</v>
      </c>
      <c r="B667" s="6"/>
      <c r="C667" s="6" t="s">
        <v>70</v>
      </c>
      <c r="D667" s="11">
        <f>SUM(D618:D666)</f>
        <v>2280.8000000000002</v>
      </c>
      <c r="E667" s="7">
        <f>SUM(E618:E666)</f>
        <v>18161.093000000001</v>
      </c>
      <c r="F667" s="7"/>
    </row>
    <row r="668" spans="1:6" ht="23.25" hidden="1" customHeight="1">
      <c r="A668" s="24" t="s">
        <v>80</v>
      </c>
      <c r="B668" s="6"/>
      <c r="C668" s="6" t="s">
        <v>71</v>
      </c>
      <c r="D668" s="11">
        <f>D667-D669</f>
        <v>2280.8000000000002</v>
      </c>
      <c r="E668" s="7">
        <f>E667-E669</f>
        <v>18161.093000000001</v>
      </c>
      <c r="F668" s="7"/>
    </row>
    <row r="669" spans="1:6" ht="23.25" hidden="1" customHeight="1">
      <c r="A669" s="24" t="s">
        <v>80</v>
      </c>
      <c r="B669" s="6"/>
      <c r="C669" s="6" t="s">
        <v>72</v>
      </c>
      <c r="D669" s="11">
        <f>D619+D621+D626+D629+D645+D648</f>
        <v>0</v>
      </c>
      <c r="E669" s="7">
        <f>E619+E621+E626+E629+E645+E648</f>
        <v>0</v>
      </c>
      <c r="F669" s="7"/>
    </row>
    <row r="670" spans="1:6" ht="23.25" hidden="1" customHeight="1">
      <c r="A670" s="24" t="s">
        <v>80</v>
      </c>
      <c r="B670" s="12"/>
      <c r="C670" s="6" t="s">
        <v>74</v>
      </c>
      <c r="D670" s="11">
        <v>9800</v>
      </c>
      <c r="E670" s="7"/>
      <c r="F670" s="7"/>
    </row>
    <row r="671" spans="1:6" ht="23.25" hidden="1" customHeight="1">
      <c r="A671" s="24" t="s">
        <v>80</v>
      </c>
      <c r="B671" s="12"/>
      <c r="C671" s="6" t="s">
        <v>73</v>
      </c>
      <c r="D671" s="11"/>
      <c r="E671" s="7"/>
      <c r="F671" s="7"/>
    </row>
    <row r="672" spans="1:6" ht="23.25" hidden="1" customHeight="1">
      <c r="A672" s="24" t="s">
        <v>80</v>
      </c>
      <c r="B672" s="12"/>
      <c r="C672" s="6" t="s">
        <v>62</v>
      </c>
      <c r="D672" s="11">
        <f>D667+D670+D671</f>
        <v>12080.8</v>
      </c>
      <c r="E672" s="7"/>
      <c r="F672" s="7"/>
    </row>
    <row r="673" spans="1:6" ht="23.25" hidden="1" customHeight="1">
      <c r="A673" s="24" t="s">
        <v>81</v>
      </c>
      <c r="B673" s="6" t="s">
        <v>0</v>
      </c>
      <c r="C673" s="6" t="s">
        <v>1</v>
      </c>
      <c r="D673" s="7" t="s">
        <v>2</v>
      </c>
      <c r="E673" s="7" t="s">
        <v>3</v>
      </c>
      <c r="F673" s="8" t="s">
        <v>61</v>
      </c>
    </row>
    <row r="674" spans="1:6" ht="23.25" hidden="1" customHeight="1">
      <c r="A674" s="24" t="s">
        <v>81</v>
      </c>
      <c r="B674" s="6" t="s">
        <v>4</v>
      </c>
      <c r="C674" s="6" t="s">
        <v>5</v>
      </c>
      <c r="D674" s="61">
        <v>2750</v>
      </c>
      <c r="E674" s="61">
        <v>8250</v>
      </c>
      <c r="F674" s="7">
        <f>E674/D674*1000</f>
        <v>3000</v>
      </c>
    </row>
    <row r="675" spans="1:6" ht="23.25" hidden="1" customHeight="1">
      <c r="A675" s="24" t="s">
        <v>81</v>
      </c>
      <c r="B675" s="6" t="s">
        <v>4</v>
      </c>
      <c r="C675" s="6" t="s">
        <v>6</v>
      </c>
      <c r="D675" s="34">
        <v>9150</v>
      </c>
      <c r="E675" s="34">
        <v>6405</v>
      </c>
      <c r="F675" s="7">
        <f t="shared" ref="F675:F714" si="32">E675/D675*1000</f>
        <v>700</v>
      </c>
    </row>
    <row r="676" spans="1:6" ht="23.25" hidden="1" customHeight="1">
      <c r="A676" s="24" t="s">
        <v>81</v>
      </c>
      <c r="B676" s="6" t="s">
        <v>4</v>
      </c>
      <c r="C676" s="6" t="s">
        <v>7</v>
      </c>
      <c r="D676" s="34">
        <v>1030</v>
      </c>
      <c r="E676" s="34">
        <v>3090</v>
      </c>
      <c r="F676" s="7">
        <f t="shared" si="32"/>
        <v>3000</v>
      </c>
    </row>
    <row r="677" spans="1:6" ht="23.25" hidden="1" customHeight="1">
      <c r="A677" s="24" t="s">
        <v>81</v>
      </c>
      <c r="B677" s="6" t="s">
        <v>4</v>
      </c>
      <c r="C677" s="6" t="s">
        <v>8</v>
      </c>
      <c r="D677" s="34">
        <v>423</v>
      </c>
      <c r="E677" s="34">
        <v>275</v>
      </c>
      <c r="F677" s="7">
        <f t="shared" si="32"/>
        <v>650.11820330969272</v>
      </c>
    </row>
    <row r="678" spans="1:6" ht="23.25" hidden="1" customHeight="1">
      <c r="A678" s="24" t="s">
        <v>81</v>
      </c>
      <c r="B678" s="6" t="s">
        <v>4</v>
      </c>
      <c r="C678" s="6" t="s">
        <v>9</v>
      </c>
      <c r="D678" s="34">
        <v>40</v>
      </c>
      <c r="E678" s="34">
        <v>80</v>
      </c>
      <c r="F678" s="7">
        <f t="shared" si="32"/>
        <v>2000</v>
      </c>
    </row>
    <row r="679" spans="1:6" ht="23.25" hidden="1" customHeight="1">
      <c r="A679" s="24" t="s">
        <v>81</v>
      </c>
      <c r="B679" s="6" t="s">
        <v>4</v>
      </c>
      <c r="C679" s="6" t="s">
        <v>10</v>
      </c>
      <c r="D679" s="35">
        <v>0</v>
      </c>
      <c r="E679" s="34">
        <v>0</v>
      </c>
      <c r="F679" s="7"/>
    </row>
    <row r="680" spans="1:6" ht="23.25" hidden="1" customHeight="1">
      <c r="A680" s="24" t="s">
        <v>81</v>
      </c>
      <c r="B680" s="6" t="s">
        <v>4</v>
      </c>
      <c r="C680" s="6" t="s">
        <v>11</v>
      </c>
      <c r="D680" s="35">
        <v>0</v>
      </c>
      <c r="E680" s="34">
        <v>0</v>
      </c>
      <c r="F680" s="7"/>
    </row>
    <row r="681" spans="1:6" ht="23.25" hidden="1" customHeight="1">
      <c r="A681" s="24" t="s">
        <v>81</v>
      </c>
      <c r="B681" s="6" t="s">
        <v>12</v>
      </c>
      <c r="C681" s="6" t="s">
        <v>13</v>
      </c>
      <c r="D681" s="34">
        <v>115</v>
      </c>
      <c r="E681" s="34">
        <v>230</v>
      </c>
      <c r="F681" s="7">
        <f t="shared" si="32"/>
        <v>2000</v>
      </c>
    </row>
    <row r="682" spans="1:6" ht="23.25" hidden="1" customHeight="1">
      <c r="A682" s="24" t="s">
        <v>81</v>
      </c>
      <c r="B682" s="6" t="s">
        <v>12</v>
      </c>
      <c r="C682" s="6" t="s">
        <v>14</v>
      </c>
      <c r="D682" s="34">
        <v>1974</v>
      </c>
      <c r="E682" s="34">
        <v>1579.2</v>
      </c>
      <c r="F682" s="7">
        <f t="shared" si="32"/>
        <v>800</v>
      </c>
    </row>
    <row r="683" spans="1:6" ht="23.25" hidden="1" customHeight="1">
      <c r="A683" s="24" t="s">
        <v>81</v>
      </c>
      <c r="B683" s="6" t="s">
        <v>12</v>
      </c>
      <c r="C683" s="6" t="s">
        <v>15</v>
      </c>
      <c r="D683" s="34">
        <v>672</v>
      </c>
      <c r="E683" s="34">
        <v>2016</v>
      </c>
      <c r="F683" s="7">
        <f t="shared" si="32"/>
        <v>3000</v>
      </c>
    </row>
    <row r="684" spans="1:6" ht="23.25" hidden="1" customHeight="1">
      <c r="A684" s="24" t="s">
        <v>81</v>
      </c>
      <c r="B684" s="6" t="s">
        <v>12</v>
      </c>
      <c r="C684" s="6" t="s">
        <v>16</v>
      </c>
      <c r="D684" s="34">
        <v>256</v>
      </c>
      <c r="E684" s="34">
        <v>512</v>
      </c>
      <c r="F684" s="7">
        <f t="shared" si="32"/>
        <v>2000</v>
      </c>
    </row>
    <row r="685" spans="1:6" ht="23.25" hidden="1" customHeight="1">
      <c r="A685" s="24" t="s">
        <v>81</v>
      </c>
      <c r="B685" s="6" t="s">
        <v>12</v>
      </c>
      <c r="C685" s="6" t="s">
        <v>17</v>
      </c>
      <c r="D685" s="34">
        <v>90</v>
      </c>
      <c r="E685" s="34">
        <v>72</v>
      </c>
      <c r="F685" s="7">
        <f t="shared" si="32"/>
        <v>800</v>
      </c>
    </row>
    <row r="686" spans="1:6" ht="23.25" hidden="1" customHeight="1">
      <c r="A686" s="24" t="s">
        <v>81</v>
      </c>
      <c r="B686" s="6" t="s">
        <v>12</v>
      </c>
      <c r="C686" s="6" t="s">
        <v>18</v>
      </c>
      <c r="D686" s="34">
        <v>0</v>
      </c>
      <c r="E686" s="34">
        <v>0</v>
      </c>
      <c r="F686" s="7"/>
    </row>
    <row r="687" spans="1:6" ht="23.25" hidden="1" customHeight="1">
      <c r="A687" s="24" t="s">
        <v>81</v>
      </c>
      <c r="B687" s="6" t="s">
        <v>19</v>
      </c>
      <c r="C687" s="6" t="s">
        <v>20</v>
      </c>
      <c r="D687" s="34">
        <v>125</v>
      </c>
      <c r="E687" s="34">
        <v>5625</v>
      </c>
      <c r="F687" s="7">
        <f t="shared" si="32"/>
        <v>45000</v>
      </c>
    </row>
    <row r="688" spans="1:6" ht="23.25" hidden="1" customHeight="1">
      <c r="A688" s="24" t="s">
        <v>81</v>
      </c>
      <c r="B688" s="6" t="s">
        <v>19</v>
      </c>
      <c r="C688" s="6" t="s">
        <v>21</v>
      </c>
      <c r="D688" s="34">
        <v>0</v>
      </c>
      <c r="E688" s="35">
        <v>0</v>
      </c>
      <c r="F688" s="7"/>
    </row>
    <row r="689" spans="1:6" ht="23.25" hidden="1" customHeight="1">
      <c r="A689" s="24" t="s">
        <v>81</v>
      </c>
      <c r="B689" s="6" t="s">
        <v>19</v>
      </c>
      <c r="C689" s="6" t="s">
        <v>22</v>
      </c>
      <c r="D689" s="34">
        <v>0</v>
      </c>
      <c r="E689" s="34">
        <v>0</v>
      </c>
      <c r="F689" s="7"/>
    </row>
    <row r="690" spans="1:6" ht="23.25" hidden="1" customHeight="1">
      <c r="A690" s="24" t="s">
        <v>81</v>
      </c>
      <c r="B690" s="6" t="s">
        <v>19</v>
      </c>
      <c r="C690" s="6" t="s">
        <v>23</v>
      </c>
      <c r="D690" s="34">
        <v>49</v>
      </c>
      <c r="E690" s="34">
        <v>1225</v>
      </c>
      <c r="F690" s="7">
        <f t="shared" si="32"/>
        <v>25000</v>
      </c>
    </row>
    <row r="691" spans="1:6" ht="23.25" hidden="1" customHeight="1">
      <c r="A691" s="24" t="s">
        <v>81</v>
      </c>
      <c r="B691" s="6" t="s">
        <v>19</v>
      </c>
      <c r="C691" s="6" t="s">
        <v>24</v>
      </c>
      <c r="D691" s="34">
        <v>263</v>
      </c>
      <c r="E691" s="34">
        <v>263</v>
      </c>
      <c r="F691" s="7">
        <f t="shared" si="32"/>
        <v>1000</v>
      </c>
    </row>
    <row r="692" spans="1:6" ht="23.25" hidden="1" customHeight="1">
      <c r="A692" s="24" t="s">
        <v>81</v>
      </c>
      <c r="B692" s="6" t="s">
        <v>25</v>
      </c>
      <c r="C692" s="6" t="s">
        <v>26</v>
      </c>
      <c r="D692" s="34">
        <v>3000</v>
      </c>
      <c r="E692" s="34">
        <v>90000</v>
      </c>
      <c r="F692" s="7">
        <f t="shared" si="32"/>
        <v>30000</v>
      </c>
    </row>
    <row r="693" spans="1:6" ht="23.25" hidden="1" customHeight="1">
      <c r="A693" s="24" t="s">
        <v>81</v>
      </c>
      <c r="B693" s="6" t="s">
        <v>25</v>
      </c>
      <c r="C693" s="6" t="s">
        <v>60</v>
      </c>
      <c r="D693" s="34">
        <v>550</v>
      </c>
      <c r="E693" s="34">
        <v>40150</v>
      </c>
      <c r="F693" s="7">
        <f t="shared" si="32"/>
        <v>73000</v>
      </c>
    </row>
    <row r="694" spans="1:6" ht="23.25" hidden="1" customHeight="1">
      <c r="A694" s="24" t="s">
        <v>81</v>
      </c>
      <c r="B694" s="6" t="s">
        <v>25</v>
      </c>
      <c r="C694" s="6" t="s">
        <v>27</v>
      </c>
      <c r="D694" s="34">
        <v>15</v>
      </c>
      <c r="E694" s="34">
        <v>600</v>
      </c>
      <c r="F694" s="7">
        <f t="shared" si="32"/>
        <v>40000</v>
      </c>
    </row>
    <row r="695" spans="1:6" ht="23.25" hidden="1" customHeight="1">
      <c r="A695" s="24" t="s">
        <v>81</v>
      </c>
      <c r="B695" s="6" t="s">
        <v>25</v>
      </c>
      <c r="C695" s="6" t="s">
        <v>28</v>
      </c>
      <c r="D695" s="34">
        <v>0</v>
      </c>
      <c r="E695" s="34">
        <v>0</v>
      </c>
      <c r="F695" s="7"/>
    </row>
    <row r="696" spans="1:6" ht="23.25" hidden="1" customHeight="1">
      <c r="A696" s="24" t="s">
        <v>81</v>
      </c>
      <c r="B696" s="6" t="s">
        <v>25</v>
      </c>
      <c r="C696" s="6" t="s">
        <v>29</v>
      </c>
      <c r="D696" s="34">
        <v>0</v>
      </c>
      <c r="E696" s="34">
        <v>0</v>
      </c>
      <c r="F696" s="7"/>
    </row>
    <row r="697" spans="1:6" ht="23.25" hidden="1" customHeight="1">
      <c r="A697" s="24" t="s">
        <v>81</v>
      </c>
      <c r="B697" s="6" t="s">
        <v>25</v>
      </c>
      <c r="C697" s="6" t="s">
        <v>30</v>
      </c>
      <c r="D697" s="34">
        <v>0</v>
      </c>
      <c r="E697" s="34">
        <v>0</v>
      </c>
      <c r="F697" s="7"/>
    </row>
    <row r="698" spans="1:6" ht="23.25" hidden="1" customHeight="1">
      <c r="A698" s="24" t="s">
        <v>81</v>
      </c>
      <c r="B698" s="6" t="s">
        <v>25</v>
      </c>
      <c r="C698" s="6" t="s">
        <v>31</v>
      </c>
      <c r="D698" s="34">
        <v>0</v>
      </c>
      <c r="E698" s="34">
        <v>0</v>
      </c>
      <c r="F698" s="7"/>
    </row>
    <row r="699" spans="1:6" ht="23.25" hidden="1" customHeight="1">
      <c r="A699" s="24" t="s">
        <v>81</v>
      </c>
      <c r="B699" s="6" t="s">
        <v>25</v>
      </c>
      <c r="C699" s="6" t="s">
        <v>32</v>
      </c>
      <c r="D699" s="34">
        <v>0</v>
      </c>
      <c r="E699" s="34">
        <v>0</v>
      </c>
      <c r="F699" s="7"/>
    </row>
    <row r="700" spans="1:6" ht="23.25" hidden="1" customHeight="1">
      <c r="A700" s="24" t="s">
        <v>81</v>
      </c>
      <c r="B700" s="6" t="s">
        <v>33</v>
      </c>
      <c r="C700" s="6" t="s">
        <v>34</v>
      </c>
      <c r="D700" s="34">
        <v>2300</v>
      </c>
      <c r="E700" s="34">
        <v>23000</v>
      </c>
      <c r="F700" s="7">
        <f t="shared" si="32"/>
        <v>10000</v>
      </c>
    </row>
    <row r="701" spans="1:6" ht="23.25" hidden="1" customHeight="1">
      <c r="A701" s="24" t="s">
        <v>81</v>
      </c>
      <c r="B701" s="6" t="s">
        <v>33</v>
      </c>
      <c r="C701" s="6" t="s">
        <v>35</v>
      </c>
      <c r="D701" s="34">
        <v>20</v>
      </c>
      <c r="E701" s="34">
        <v>20</v>
      </c>
      <c r="F701" s="7">
        <f t="shared" si="32"/>
        <v>1000</v>
      </c>
    </row>
    <row r="702" spans="1:6" ht="23.25" hidden="1" customHeight="1">
      <c r="A702" s="24" t="s">
        <v>81</v>
      </c>
      <c r="B702" s="6" t="s">
        <v>33</v>
      </c>
      <c r="C702" s="6" t="s">
        <v>36</v>
      </c>
      <c r="D702" s="34">
        <v>55</v>
      </c>
      <c r="E702" s="34">
        <v>275</v>
      </c>
      <c r="F702" s="7">
        <f t="shared" si="32"/>
        <v>5000</v>
      </c>
    </row>
    <row r="703" spans="1:6" ht="23.25" hidden="1" customHeight="1">
      <c r="A703" s="24" t="s">
        <v>81</v>
      </c>
      <c r="B703" s="6" t="s">
        <v>33</v>
      </c>
      <c r="C703" s="6" t="s">
        <v>37</v>
      </c>
      <c r="D703" s="34">
        <v>800</v>
      </c>
      <c r="E703" s="34">
        <v>6400</v>
      </c>
      <c r="F703" s="7">
        <f t="shared" si="32"/>
        <v>8000</v>
      </c>
    </row>
    <row r="704" spans="1:6" ht="23.25" hidden="1" customHeight="1">
      <c r="A704" s="24" t="s">
        <v>81</v>
      </c>
      <c r="B704" s="6" t="s">
        <v>33</v>
      </c>
      <c r="C704" s="6" t="s">
        <v>38</v>
      </c>
      <c r="D704" s="34">
        <v>10</v>
      </c>
      <c r="E704" s="34">
        <v>10</v>
      </c>
      <c r="F704" s="7">
        <f t="shared" si="32"/>
        <v>1000</v>
      </c>
    </row>
    <row r="705" spans="1:6" ht="23.25" hidden="1" customHeight="1">
      <c r="A705" s="24" t="s">
        <v>81</v>
      </c>
      <c r="B705" s="6" t="s">
        <v>33</v>
      </c>
      <c r="C705" s="6" t="s">
        <v>39</v>
      </c>
      <c r="D705" s="34">
        <v>0</v>
      </c>
      <c r="E705" s="34">
        <v>0</v>
      </c>
      <c r="F705" s="7"/>
    </row>
    <row r="706" spans="1:6" ht="23.25" hidden="1" customHeight="1">
      <c r="A706" s="24" t="s">
        <v>81</v>
      </c>
      <c r="B706" s="6" t="s">
        <v>33</v>
      </c>
      <c r="C706" s="6" t="s">
        <v>40</v>
      </c>
      <c r="D706" s="34">
        <v>0</v>
      </c>
      <c r="E706" s="34">
        <v>0</v>
      </c>
      <c r="F706" s="7"/>
    </row>
    <row r="707" spans="1:6" ht="23.25" hidden="1" customHeight="1">
      <c r="A707" s="24" t="s">
        <v>81</v>
      </c>
      <c r="B707" s="6" t="s">
        <v>33</v>
      </c>
      <c r="C707" s="6" t="s">
        <v>41</v>
      </c>
      <c r="D707" s="34">
        <v>0</v>
      </c>
      <c r="E707" s="34">
        <v>0</v>
      </c>
      <c r="F707" s="7"/>
    </row>
    <row r="708" spans="1:6" ht="23.25" hidden="1" customHeight="1">
      <c r="A708" s="24" t="s">
        <v>81</v>
      </c>
      <c r="B708" s="6" t="s">
        <v>33</v>
      </c>
      <c r="C708" s="6" t="s">
        <v>42</v>
      </c>
      <c r="D708" s="34">
        <v>0</v>
      </c>
      <c r="E708" s="34">
        <v>0</v>
      </c>
      <c r="F708" s="7"/>
    </row>
    <row r="709" spans="1:6" ht="23.25" hidden="1" customHeight="1">
      <c r="A709" s="24" t="s">
        <v>81</v>
      </c>
      <c r="B709" s="6" t="s">
        <v>33</v>
      </c>
      <c r="C709" s="6" t="s">
        <v>43</v>
      </c>
      <c r="D709" s="34">
        <v>0</v>
      </c>
      <c r="E709" s="34">
        <v>0</v>
      </c>
      <c r="F709" s="7"/>
    </row>
    <row r="710" spans="1:6" ht="23.25" customHeight="1">
      <c r="A710" s="24" t="s">
        <v>81</v>
      </c>
      <c r="B710" s="6" t="s">
        <v>44</v>
      </c>
      <c r="C710" s="6" t="s">
        <v>45</v>
      </c>
      <c r="D710" s="34">
        <v>0</v>
      </c>
      <c r="E710" s="34">
        <v>0</v>
      </c>
      <c r="F710" s="7"/>
    </row>
    <row r="711" spans="1:6" ht="23.25" customHeight="1">
      <c r="A711" s="24" t="s">
        <v>81</v>
      </c>
      <c r="B711" s="6" t="s">
        <v>44</v>
      </c>
      <c r="C711" s="6" t="s">
        <v>46</v>
      </c>
      <c r="D711" s="34">
        <v>0</v>
      </c>
      <c r="E711" s="34">
        <v>0</v>
      </c>
      <c r="F711" s="7"/>
    </row>
    <row r="712" spans="1:6" ht="23.25" customHeight="1">
      <c r="A712" s="24" t="s">
        <v>81</v>
      </c>
      <c r="B712" s="6" t="s">
        <v>44</v>
      </c>
      <c r="C712" s="6" t="s">
        <v>47</v>
      </c>
      <c r="D712" s="34">
        <v>0</v>
      </c>
      <c r="E712" s="34">
        <v>0</v>
      </c>
      <c r="F712" s="7"/>
    </row>
    <row r="713" spans="1:6" ht="23.25" customHeight="1">
      <c r="A713" s="24" t="s">
        <v>81</v>
      </c>
      <c r="B713" s="6" t="s">
        <v>44</v>
      </c>
      <c r="C713" s="6" t="s">
        <v>48</v>
      </c>
      <c r="D713" s="34">
        <v>45</v>
      </c>
      <c r="E713" s="34">
        <v>150</v>
      </c>
      <c r="F713" s="7">
        <f t="shared" si="32"/>
        <v>3333.3333333333335</v>
      </c>
    </row>
    <row r="714" spans="1:6" ht="23.25" hidden="1" customHeight="1">
      <c r="A714" s="24" t="s">
        <v>81</v>
      </c>
      <c r="B714" s="6" t="s">
        <v>49</v>
      </c>
      <c r="C714" s="6" t="s">
        <v>50</v>
      </c>
      <c r="D714" s="61">
        <v>383</v>
      </c>
      <c r="E714" s="61">
        <v>10813</v>
      </c>
      <c r="F714" s="7">
        <f t="shared" si="32"/>
        <v>28232.375979112272</v>
      </c>
    </row>
    <row r="715" spans="1:6" ht="23.25" hidden="1" customHeight="1">
      <c r="A715" s="24" t="s">
        <v>81</v>
      </c>
      <c r="B715" s="6" t="s">
        <v>49</v>
      </c>
      <c r="C715" s="6" t="s">
        <v>51</v>
      </c>
      <c r="D715" s="34">
        <v>0</v>
      </c>
      <c r="E715" s="34">
        <v>0</v>
      </c>
      <c r="F715" s="7"/>
    </row>
    <row r="716" spans="1:6" ht="23.25" hidden="1" customHeight="1">
      <c r="A716" s="24" t="s">
        <v>81</v>
      </c>
      <c r="B716" s="6" t="s">
        <v>49</v>
      </c>
      <c r="C716" s="6" t="s">
        <v>52</v>
      </c>
      <c r="D716" s="34">
        <v>0</v>
      </c>
      <c r="E716" s="34">
        <v>0</v>
      </c>
      <c r="F716" s="7"/>
    </row>
    <row r="717" spans="1:6" ht="23.25" hidden="1" customHeight="1">
      <c r="A717" s="24" t="s">
        <v>81</v>
      </c>
      <c r="B717" s="6" t="s">
        <v>49</v>
      </c>
      <c r="C717" s="6" t="s">
        <v>53</v>
      </c>
      <c r="D717" s="34">
        <v>0</v>
      </c>
      <c r="E717" s="34">
        <v>0</v>
      </c>
      <c r="F717" s="7"/>
    </row>
    <row r="718" spans="1:6" ht="23.25" hidden="1" customHeight="1">
      <c r="A718" s="24" t="s">
        <v>81</v>
      </c>
      <c r="B718" s="6" t="s">
        <v>54</v>
      </c>
      <c r="C718" s="6" t="s">
        <v>55</v>
      </c>
      <c r="D718" s="34">
        <v>0</v>
      </c>
      <c r="E718" s="34">
        <v>0</v>
      </c>
      <c r="F718" s="7"/>
    </row>
    <row r="719" spans="1:6" ht="23.25" hidden="1" customHeight="1">
      <c r="A719" s="24" t="s">
        <v>81</v>
      </c>
      <c r="B719" s="6" t="s">
        <v>54</v>
      </c>
      <c r="C719" s="6" t="s">
        <v>56</v>
      </c>
      <c r="D719" s="34">
        <v>0</v>
      </c>
      <c r="E719" s="34">
        <v>0</v>
      </c>
      <c r="F719" s="7"/>
    </row>
    <row r="720" spans="1:6" ht="23.25" hidden="1" customHeight="1">
      <c r="A720" s="24" t="s">
        <v>81</v>
      </c>
      <c r="B720" s="6" t="s">
        <v>54</v>
      </c>
      <c r="C720" s="6" t="s">
        <v>57</v>
      </c>
      <c r="D720" s="34">
        <v>0</v>
      </c>
      <c r="E720" s="34">
        <v>0</v>
      </c>
      <c r="F720" s="7"/>
    </row>
    <row r="721" spans="1:6" ht="23.25" hidden="1" customHeight="1">
      <c r="A721" s="24" t="s">
        <v>81</v>
      </c>
      <c r="B721" s="6" t="s">
        <v>54</v>
      </c>
      <c r="C721" s="6" t="s">
        <v>58</v>
      </c>
      <c r="D721" s="34">
        <v>0</v>
      </c>
      <c r="E721" s="34">
        <v>0</v>
      </c>
      <c r="F721" s="7"/>
    </row>
    <row r="722" spans="1:6" ht="23.25" hidden="1" customHeight="1">
      <c r="A722" s="24" t="s">
        <v>81</v>
      </c>
      <c r="B722" s="6" t="s">
        <v>54</v>
      </c>
      <c r="C722" s="6" t="s">
        <v>69</v>
      </c>
      <c r="D722" s="34">
        <v>0</v>
      </c>
      <c r="E722" s="34">
        <v>0</v>
      </c>
      <c r="F722" s="7"/>
    </row>
    <row r="723" spans="1:6" ht="23.25" hidden="1" customHeight="1">
      <c r="A723" s="24" t="s">
        <v>81</v>
      </c>
      <c r="B723" s="6"/>
      <c r="C723" s="6" t="s">
        <v>70</v>
      </c>
      <c r="D723" s="36">
        <f>SUM(D674:D722)</f>
        <v>24115</v>
      </c>
      <c r="E723" s="38">
        <f>SUM(E674:E722)</f>
        <v>201040.2</v>
      </c>
      <c r="F723" s="38"/>
    </row>
    <row r="724" spans="1:6" ht="23.25" hidden="1" customHeight="1">
      <c r="A724" s="24" t="s">
        <v>81</v>
      </c>
      <c r="B724" s="6"/>
      <c r="C724" s="6" t="s">
        <v>71</v>
      </c>
      <c r="D724" s="36">
        <f>D723-D725</f>
        <v>12448</v>
      </c>
      <c r="E724" s="38">
        <f>E723-E725</f>
        <v>192679</v>
      </c>
      <c r="F724" s="38"/>
    </row>
    <row r="725" spans="1:6" ht="23.25" hidden="1" customHeight="1">
      <c r="A725" s="24" t="s">
        <v>81</v>
      </c>
      <c r="B725" s="6"/>
      <c r="C725" s="6" t="s">
        <v>72</v>
      </c>
      <c r="D725" s="36">
        <f>D675+D677+D682+D685+D701+D704</f>
        <v>11667</v>
      </c>
      <c r="E725" s="38">
        <f>E675+E677+E682+E685+E701+E704</f>
        <v>8361.2000000000007</v>
      </c>
      <c r="F725" s="38"/>
    </row>
    <row r="726" spans="1:6" ht="23.25" hidden="1" customHeight="1">
      <c r="A726" s="24" t="s">
        <v>81</v>
      </c>
      <c r="B726" s="12"/>
      <c r="C726" s="6" t="s">
        <v>74</v>
      </c>
      <c r="D726" s="36">
        <v>10200</v>
      </c>
      <c r="E726" s="38"/>
      <c r="F726" s="38"/>
    </row>
    <row r="727" spans="1:6" ht="23.25" hidden="1" customHeight="1">
      <c r="A727" s="24" t="s">
        <v>81</v>
      </c>
      <c r="B727" s="12"/>
      <c r="C727" s="6" t="s">
        <v>73</v>
      </c>
      <c r="D727" s="37">
        <v>8000</v>
      </c>
      <c r="E727" s="38"/>
      <c r="F727" s="38"/>
    </row>
    <row r="728" spans="1:6" ht="23.25" hidden="1" customHeight="1">
      <c r="A728" s="24" t="s">
        <v>81</v>
      </c>
      <c r="B728" s="12"/>
      <c r="C728" s="6" t="s">
        <v>62</v>
      </c>
      <c r="D728" s="37">
        <f>D723+D726+D727</f>
        <v>42315</v>
      </c>
      <c r="E728" s="38"/>
      <c r="F728" s="38"/>
    </row>
    <row r="729" spans="1:6" ht="23.25" hidden="1" customHeight="1">
      <c r="A729" s="24" t="s">
        <v>82</v>
      </c>
      <c r="B729" s="6" t="s">
        <v>0</v>
      </c>
      <c r="C729" s="6" t="s">
        <v>1</v>
      </c>
      <c r="D729" s="7" t="s">
        <v>2</v>
      </c>
      <c r="E729" s="7" t="s">
        <v>3</v>
      </c>
      <c r="F729" s="8" t="s">
        <v>61</v>
      </c>
    </row>
    <row r="730" spans="1:6" ht="23.25" hidden="1" customHeight="1">
      <c r="A730" s="24" t="s">
        <v>82</v>
      </c>
      <c r="B730" s="6" t="s">
        <v>4</v>
      </c>
      <c r="C730" s="6" t="s">
        <v>5</v>
      </c>
      <c r="D730" s="55">
        <v>3100</v>
      </c>
      <c r="E730" s="55">
        <v>13950</v>
      </c>
      <c r="F730" s="7">
        <f>E730/D730*1000</f>
        <v>4500</v>
      </c>
    </row>
    <row r="731" spans="1:6" ht="23.25" hidden="1" customHeight="1">
      <c r="A731" s="24" t="s">
        <v>82</v>
      </c>
      <c r="B731" s="6" t="s">
        <v>4</v>
      </c>
      <c r="C731" s="6" t="s">
        <v>6</v>
      </c>
      <c r="D731" s="14">
        <v>0</v>
      </c>
      <c r="E731" s="55">
        <f t="shared" ref="E731:E777" si="33">F731*D731/1000</f>
        <v>0</v>
      </c>
      <c r="F731" s="14">
        <v>0</v>
      </c>
    </row>
    <row r="732" spans="1:6" ht="23.25" hidden="1" customHeight="1">
      <c r="A732" s="24" t="s">
        <v>82</v>
      </c>
      <c r="B732" s="6" t="s">
        <v>4</v>
      </c>
      <c r="C732" s="6" t="s">
        <v>7</v>
      </c>
      <c r="D732" s="14">
        <v>3700</v>
      </c>
      <c r="E732" s="55">
        <v>15910</v>
      </c>
      <c r="F732" s="14">
        <f t="shared" ref="F732:F765" si="34">E732/D732*1000</f>
        <v>4300</v>
      </c>
    </row>
    <row r="733" spans="1:6" ht="23.25" hidden="1" customHeight="1">
      <c r="A733" s="24" t="s">
        <v>82</v>
      </c>
      <c r="B733" s="6" t="s">
        <v>4</v>
      </c>
      <c r="C733" s="6" t="s">
        <v>8</v>
      </c>
      <c r="D733" s="14">
        <v>0</v>
      </c>
      <c r="E733" s="55">
        <f t="shared" si="33"/>
        <v>0</v>
      </c>
      <c r="F733" s="14"/>
    </row>
    <row r="734" spans="1:6" ht="23.25" hidden="1" customHeight="1">
      <c r="A734" s="24" t="s">
        <v>82</v>
      </c>
      <c r="B734" s="6" t="s">
        <v>4</v>
      </c>
      <c r="C734" s="6" t="s">
        <v>9</v>
      </c>
      <c r="D734" s="14">
        <v>0</v>
      </c>
      <c r="E734" s="55">
        <f t="shared" si="33"/>
        <v>0</v>
      </c>
      <c r="F734" s="14"/>
    </row>
    <row r="735" spans="1:6" ht="23.25" hidden="1" customHeight="1">
      <c r="A735" s="24" t="s">
        <v>82</v>
      </c>
      <c r="B735" s="6" t="s">
        <v>4</v>
      </c>
      <c r="C735" s="6" t="s">
        <v>10</v>
      </c>
      <c r="D735" s="14">
        <v>0</v>
      </c>
      <c r="E735" s="55">
        <f t="shared" si="33"/>
        <v>0</v>
      </c>
      <c r="F735" s="14"/>
    </row>
    <row r="736" spans="1:6" ht="23.25" hidden="1" customHeight="1">
      <c r="A736" s="24" t="s">
        <v>82</v>
      </c>
      <c r="B736" s="6" t="s">
        <v>4</v>
      </c>
      <c r="C736" s="6" t="s">
        <v>11</v>
      </c>
      <c r="D736" s="14">
        <v>10</v>
      </c>
      <c r="E736" s="55">
        <v>25</v>
      </c>
      <c r="F736" s="14">
        <v>2500</v>
      </c>
    </row>
    <row r="737" spans="1:6" ht="23.25" hidden="1" customHeight="1">
      <c r="A737" s="24" t="s">
        <v>82</v>
      </c>
      <c r="B737" s="6" t="s">
        <v>12</v>
      </c>
      <c r="C737" s="6" t="s">
        <v>13</v>
      </c>
      <c r="D737" s="14">
        <v>0</v>
      </c>
      <c r="E737" s="55">
        <f t="shared" si="33"/>
        <v>0</v>
      </c>
      <c r="F737" s="14"/>
    </row>
    <row r="738" spans="1:6" ht="23.25" hidden="1" customHeight="1">
      <c r="A738" s="24" t="s">
        <v>82</v>
      </c>
      <c r="B738" s="6" t="s">
        <v>12</v>
      </c>
      <c r="C738" s="6" t="s">
        <v>14</v>
      </c>
      <c r="D738" s="14">
        <v>0</v>
      </c>
      <c r="E738" s="55">
        <f t="shared" si="33"/>
        <v>0</v>
      </c>
      <c r="F738" s="14"/>
    </row>
    <row r="739" spans="1:6" ht="23.25" hidden="1" customHeight="1">
      <c r="A739" s="24" t="s">
        <v>82</v>
      </c>
      <c r="B739" s="6" t="s">
        <v>12</v>
      </c>
      <c r="C739" s="6" t="s">
        <v>15</v>
      </c>
      <c r="D739" s="14">
        <v>0</v>
      </c>
      <c r="E739" s="55">
        <f t="shared" si="33"/>
        <v>0</v>
      </c>
      <c r="F739" s="14"/>
    </row>
    <row r="740" spans="1:6" ht="23.25" hidden="1" customHeight="1">
      <c r="A740" s="24" t="s">
        <v>82</v>
      </c>
      <c r="B740" s="6" t="s">
        <v>12</v>
      </c>
      <c r="C740" s="6" t="s">
        <v>16</v>
      </c>
      <c r="D740" s="14">
        <v>0</v>
      </c>
      <c r="E740" s="55">
        <f t="shared" si="33"/>
        <v>0</v>
      </c>
      <c r="F740" s="14"/>
    </row>
    <row r="741" spans="1:6" ht="23.25" hidden="1" customHeight="1">
      <c r="A741" s="24" t="s">
        <v>82</v>
      </c>
      <c r="B741" s="6" t="s">
        <v>12</v>
      </c>
      <c r="C741" s="6" t="s">
        <v>17</v>
      </c>
      <c r="D741" s="14">
        <v>0</v>
      </c>
      <c r="E741" s="55">
        <f t="shared" si="33"/>
        <v>0</v>
      </c>
      <c r="F741" s="14"/>
    </row>
    <row r="742" spans="1:6" ht="23.25" hidden="1" customHeight="1">
      <c r="A742" s="24" t="s">
        <v>82</v>
      </c>
      <c r="B742" s="6" t="s">
        <v>12</v>
      </c>
      <c r="C742" s="6" t="s">
        <v>18</v>
      </c>
      <c r="D742" s="14">
        <v>0</v>
      </c>
      <c r="E742" s="55">
        <f t="shared" si="33"/>
        <v>0</v>
      </c>
      <c r="F742" s="14"/>
    </row>
    <row r="743" spans="1:6" ht="23.25" hidden="1" customHeight="1">
      <c r="A743" s="24" t="s">
        <v>82</v>
      </c>
      <c r="B743" s="6" t="s">
        <v>19</v>
      </c>
      <c r="C743" s="6" t="s">
        <v>20</v>
      </c>
      <c r="D743" s="14">
        <v>320</v>
      </c>
      <c r="E743" s="55">
        <v>14400</v>
      </c>
      <c r="F743" s="14">
        <f t="shared" si="34"/>
        <v>45000</v>
      </c>
    </row>
    <row r="744" spans="1:6" ht="23.25" hidden="1" customHeight="1">
      <c r="A744" s="24" t="s">
        <v>82</v>
      </c>
      <c r="B744" s="6" t="s">
        <v>19</v>
      </c>
      <c r="C744" s="6" t="s">
        <v>21</v>
      </c>
      <c r="D744" s="14">
        <v>1000</v>
      </c>
      <c r="E744" s="55">
        <v>35000</v>
      </c>
      <c r="F744" s="14">
        <f t="shared" si="34"/>
        <v>35000</v>
      </c>
    </row>
    <row r="745" spans="1:6" ht="23.25" hidden="1" customHeight="1">
      <c r="A745" s="24" t="s">
        <v>82</v>
      </c>
      <c r="B745" s="6" t="s">
        <v>19</v>
      </c>
      <c r="C745" s="6" t="s">
        <v>22</v>
      </c>
      <c r="D745" s="14">
        <v>50</v>
      </c>
      <c r="E745" s="55">
        <v>1750</v>
      </c>
      <c r="F745" s="14">
        <f t="shared" si="34"/>
        <v>35000</v>
      </c>
    </row>
    <row r="746" spans="1:6" ht="23.25" hidden="1" customHeight="1">
      <c r="A746" s="24" t="s">
        <v>82</v>
      </c>
      <c r="B746" s="6" t="s">
        <v>19</v>
      </c>
      <c r="C746" s="6" t="s">
        <v>23</v>
      </c>
      <c r="D746" s="14">
        <v>24</v>
      </c>
      <c r="E746" s="55">
        <v>360</v>
      </c>
      <c r="F746" s="7">
        <f t="shared" si="34"/>
        <v>15000</v>
      </c>
    </row>
    <row r="747" spans="1:6" ht="23.25" hidden="1" customHeight="1">
      <c r="A747" s="24" t="s">
        <v>82</v>
      </c>
      <c r="B747" s="6" t="s">
        <v>19</v>
      </c>
      <c r="C747" s="6" t="s">
        <v>24</v>
      </c>
      <c r="D747" s="14">
        <v>0</v>
      </c>
      <c r="E747" s="55">
        <f t="shared" si="33"/>
        <v>0</v>
      </c>
      <c r="F747" s="14"/>
    </row>
    <row r="748" spans="1:6" ht="23.25" hidden="1" customHeight="1">
      <c r="A748" s="24" t="s">
        <v>82</v>
      </c>
      <c r="B748" s="6" t="s">
        <v>25</v>
      </c>
      <c r="C748" s="6" t="s">
        <v>26</v>
      </c>
      <c r="D748" s="14">
        <v>150</v>
      </c>
      <c r="E748" s="55">
        <v>3000</v>
      </c>
      <c r="F748" s="14">
        <f t="shared" si="34"/>
        <v>20000</v>
      </c>
    </row>
    <row r="749" spans="1:6" ht="23.25" hidden="1" customHeight="1">
      <c r="A749" s="24" t="s">
        <v>82</v>
      </c>
      <c r="B749" s="6" t="s">
        <v>25</v>
      </c>
      <c r="C749" s="6" t="s">
        <v>60</v>
      </c>
      <c r="D749" s="14">
        <v>280</v>
      </c>
      <c r="E749" s="55">
        <v>11200</v>
      </c>
      <c r="F749" s="14">
        <f t="shared" si="34"/>
        <v>40000</v>
      </c>
    </row>
    <row r="750" spans="1:6" ht="23.25" hidden="1" customHeight="1">
      <c r="A750" s="24" t="s">
        <v>82</v>
      </c>
      <c r="B750" s="6" t="s">
        <v>25</v>
      </c>
      <c r="C750" s="6" t="s">
        <v>27</v>
      </c>
      <c r="D750" s="14">
        <v>50</v>
      </c>
      <c r="E750" s="55">
        <v>1950</v>
      </c>
      <c r="F750" s="14">
        <f t="shared" si="34"/>
        <v>39000</v>
      </c>
    </row>
    <row r="751" spans="1:6" ht="23.25" hidden="1" customHeight="1">
      <c r="A751" s="24" t="s">
        <v>82</v>
      </c>
      <c r="B751" s="6" t="s">
        <v>25</v>
      </c>
      <c r="C751" s="6" t="s">
        <v>28</v>
      </c>
      <c r="D751" s="14">
        <v>45</v>
      </c>
      <c r="E751" s="55">
        <v>1710</v>
      </c>
      <c r="F751" s="14">
        <f t="shared" si="34"/>
        <v>38000</v>
      </c>
    </row>
    <row r="752" spans="1:6" ht="23.25" hidden="1" customHeight="1">
      <c r="A752" s="24" t="s">
        <v>82</v>
      </c>
      <c r="B752" s="6" t="s">
        <v>25</v>
      </c>
      <c r="C752" s="6" t="s">
        <v>29</v>
      </c>
      <c r="D752" s="14">
        <v>0</v>
      </c>
      <c r="E752" s="55">
        <f t="shared" si="33"/>
        <v>0</v>
      </c>
      <c r="F752" s="14"/>
    </row>
    <row r="753" spans="1:6" ht="23.25" hidden="1" customHeight="1">
      <c r="A753" s="24" t="s">
        <v>82</v>
      </c>
      <c r="B753" s="6" t="s">
        <v>25</v>
      </c>
      <c r="C753" s="6" t="s">
        <v>30</v>
      </c>
      <c r="D753" s="14">
        <v>0</v>
      </c>
      <c r="E753" s="55">
        <f t="shared" si="33"/>
        <v>0</v>
      </c>
      <c r="F753" s="14"/>
    </row>
    <row r="754" spans="1:6" ht="23.25" hidden="1" customHeight="1">
      <c r="A754" s="24" t="s">
        <v>82</v>
      </c>
      <c r="B754" s="6" t="s">
        <v>25</v>
      </c>
      <c r="C754" s="6" t="s">
        <v>31</v>
      </c>
      <c r="D754" s="14">
        <v>0</v>
      </c>
      <c r="E754" s="55">
        <f t="shared" si="33"/>
        <v>0</v>
      </c>
      <c r="F754" s="14"/>
    </row>
    <row r="755" spans="1:6" ht="23.25" hidden="1" customHeight="1">
      <c r="A755" s="24" t="s">
        <v>82</v>
      </c>
      <c r="B755" s="6" t="s">
        <v>25</v>
      </c>
      <c r="C755" s="6" t="s">
        <v>32</v>
      </c>
      <c r="D755" s="14">
        <v>100</v>
      </c>
      <c r="E755" s="55">
        <v>3500</v>
      </c>
      <c r="F755" s="14">
        <f t="shared" si="34"/>
        <v>35000</v>
      </c>
    </row>
    <row r="756" spans="1:6" ht="23.25" hidden="1" customHeight="1">
      <c r="A756" s="24" t="s">
        <v>82</v>
      </c>
      <c r="B756" s="6" t="s">
        <v>33</v>
      </c>
      <c r="C756" s="6" t="s">
        <v>34</v>
      </c>
      <c r="D756" s="14">
        <v>1280</v>
      </c>
      <c r="E756" s="55">
        <v>12800</v>
      </c>
      <c r="F756" s="14">
        <f t="shared" si="34"/>
        <v>10000</v>
      </c>
    </row>
    <row r="757" spans="1:6" ht="23.25" hidden="1" customHeight="1">
      <c r="A757" s="24" t="s">
        <v>82</v>
      </c>
      <c r="B757" s="6" t="s">
        <v>33</v>
      </c>
      <c r="C757" s="6" t="s">
        <v>35</v>
      </c>
      <c r="D757" s="14">
        <v>0</v>
      </c>
      <c r="E757" s="55">
        <f t="shared" si="33"/>
        <v>0</v>
      </c>
      <c r="F757" s="14"/>
    </row>
    <row r="758" spans="1:6" ht="23.25" hidden="1" customHeight="1">
      <c r="A758" s="24" t="s">
        <v>82</v>
      </c>
      <c r="B758" s="6" t="s">
        <v>33</v>
      </c>
      <c r="C758" s="6" t="s">
        <v>36</v>
      </c>
      <c r="D758" s="14">
        <v>5</v>
      </c>
      <c r="E758" s="55">
        <v>28</v>
      </c>
      <c r="F758" s="14">
        <v>5500</v>
      </c>
    </row>
    <row r="759" spans="1:6" ht="23.25" hidden="1" customHeight="1">
      <c r="A759" s="24" t="s">
        <v>82</v>
      </c>
      <c r="B759" s="6" t="s">
        <v>33</v>
      </c>
      <c r="C759" s="6" t="s">
        <v>37</v>
      </c>
      <c r="D759" s="14">
        <v>0</v>
      </c>
      <c r="E759" s="55">
        <f t="shared" si="33"/>
        <v>0</v>
      </c>
      <c r="F759" s="14"/>
    </row>
    <row r="760" spans="1:6" ht="23.25" hidden="1" customHeight="1">
      <c r="A760" s="24" t="s">
        <v>82</v>
      </c>
      <c r="B760" s="6" t="s">
        <v>33</v>
      </c>
      <c r="C760" s="6" t="s">
        <v>38</v>
      </c>
      <c r="D760" s="14">
        <v>0</v>
      </c>
      <c r="E760" s="55">
        <f t="shared" si="33"/>
        <v>0</v>
      </c>
      <c r="F760" s="14"/>
    </row>
    <row r="761" spans="1:6" ht="23.25" hidden="1" customHeight="1">
      <c r="A761" s="24" t="s">
        <v>82</v>
      </c>
      <c r="B761" s="6" t="s">
        <v>33</v>
      </c>
      <c r="C761" s="6" t="s">
        <v>39</v>
      </c>
      <c r="D761" s="14">
        <v>92</v>
      </c>
      <c r="E761" s="55">
        <v>5428</v>
      </c>
      <c r="F761" s="14">
        <f t="shared" si="34"/>
        <v>59000</v>
      </c>
    </row>
    <row r="762" spans="1:6" ht="23.25" hidden="1" customHeight="1">
      <c r="A762" s="24" t="s">
        <v>82</v>
      </c>
      <c r="B762" s="6" t="s">
        <v>33</v>
      </c>
      <c r="C762" s="6" t="s">
        <v>40</v>
      </c>
      <c r="D762" s="14"/>
      <c r="E762" s="55"/>
      <c r="F762" s="14"/>
    </row>
    <row r="763" spans="1:6" ht="23.25" hidden="1" customHeight="1">
      <c r="A763" s="24" t="s">
        <v>82</v>
      </c>
      <c r="B763" s="6" t="s">
        <v>33</v>
      </c>
      <c r="C763" s="6" t="s">
        <v>41</v>
      </c>
      <c r="D763" s="14">
        <v>2480</v>
      </c>
      <c r="E763" s="55">
        <v>111600</v>
      </c>
      <c r="F763" s="14">
        <v>45000</v>
      </c>
    </row>
    <row r="764" spans="1:6" ht="23.25" hidden="1" customHeight="1">
      <c r="A764" s="24" t="s">
        <v>82</v>
      </c>
      <c r="B764" s="6" t="s">
        <v>33</v>
      </c>
      <c r="C764" s="6" t="s">
        <v>42</v>
      </c>
      <c r="D764" s="14">
        <v>100</v>
      </c>
      <c r="E764" s="55">
        <v>4000</v>
      </c>
      <c r="F764" s="14">
        <f t="shared" si="34"/>
        <v>40000</v>
      </c>
    </row>
    <row r="765" spans="1:6" ht="23.25" hidden="1" customHeight="1">
      <c r="A765" s="24" t="s">
        <v>82</v>
      </c>
      <c r="B765" s="6" t="s">
        <v>33</v>
      </c>
      <c r="C765" s="6" t="s">
        <v>43</v>
      </c>
      <c r="D765" s="14">
        <v>50</v>
      </c>
      <c r="E765" s="55">
        <v>350</v>
      </c>
      <c r="F765" s="14">
        <f t="shared" si="34"/>
        <v>7000</v>
      </c>
    </row>
    <row r="766" spans="1:6" ht="23.25" customHeight="1">
      <c r="A766" s="24" t="s">
        <v>82</v>
      </c>
      <c r="B766" s="6" t="s">
        <v>44</v>
      </c>
      <c r="C766" s="6" t="s">
        <v>45</v>
      </c>
      <c r="D766" s="14">
        <v>0</v>
      </c>
      <c r="E766" s="55">
        <f t="shared" si="33"/>
        <v>0</v>
      </c>
      <c r="F766" s="14"/>
    </row>
    <row r="767" spans="1:6" ht="23.25" customHeight="1">
      <c r="A767" s="24" t="s">
        <v>82</v>
      </c>
      <c r="B767" s="6" t="s">
        <v>44</v>
      </c>
      <c r="C767" s="6" t="s">
        <v>46</v>
      </c>
      <c r="D767" s="14">
        <v>85</v>
      </c>
      <c r="E767" s="55">
        <v>110.5</v>
      </c>
      <c r="F767" s="14">
        <f t="shared" ref="F767:F769" si="35">E767/D767*1000</f>
        <v>1300</v>
      </c>
    </row>
    <row r="768" spans="1:6" ht="23.25" customHeight="1">
      <c r="A768" s="24" t="s">
        <v>82</v>
      </c>
      <c r="B768" s="6" t="s">
        <v>44</v>
      </c>
      <c r="C768" s="6" t="s">
        <v>47</v>
      </c>
      <c r="D768" s="14">
        <v>6</v>
      </c>
      <c r="E768" s="55">
        <v>10</v>
      </c>
      <c r="F768" s="14">
        <f t="shared" si="35"/>
        <v>1666.6666666666667</v>
      </c>
    </row>
    <row r="769" spans="1:6" ht="23.25" customHeight="1">
      <c r="A769" s="24" t="s">
        <v>82</v>
      </c>
      <c r="B769" s="6" t="s">
        <v>44</v>
      </c>
      <c r="C769" s="6" t="s">
        <v>48</v>
      </c>
      <c r="D769" s="14">
        <v>50</v>
      </c>
      <c r="E769" s="55">
        <v>106</v>
      </c>
      <c r="F769" s="7">
        <f t="shared" si="35"/>
        <v>2120</v>
      </c>
    </row>
    <row r="770" spans="1:6" ht="23.25" hidden="1" customHeight="1">
      <c r="A770" s="24" t="s">
        <v>82</v>
      </c>
      <c r="B770" s="6" t="s">
        <v>49</v>
      </c>
      <c r="C770" s="6" t="s">
        <v>50</v>
      </c>
      <c r="D770" s="55">
        <v>168</v>
      </c>
      <c r="E770" s="55">
        <f t="shared" si="33"/>
        <v>4059.0479999999998</v>
      </c>
      <c r="F770" s="55">
        <v>24161</v>
      </c>
    </row>
    <row r="771" spans="1:6" ht="23.25" hidden="1" customHeight="1">
      <c r="A771" s="24" t="s">
        <v>82</v>
      </c>
      <c r="B771" s="6" t="s">
        <v>49</v>
      </c>
      <c r="C771" s="6" t="s">
        <v>51</v>
      </c>
      <c r="D771" s="14"/>
      <c r="E771" s="55">
        <f t="shared" si="33"/>
        <v>0</v>
      </c>
      <c r="F771" s="14"/>
    </row>
    <row r="772" spans="1:6" ht="23.25" hidden="1" customHeight="1">
      <c r="A772" s="24" t="s">
        <v>82</v>
      </c>
      <c r="B772" s="6" t="s">
        <v>49</v>
      </c>
      <c r="C772" s="6" t="s">
        <v>52</v>
      </c>
      <c r="D772" s="14">
        <v>0</v>
      </c>
      <c r="E772" s="55">
        <f t="shared" si="33"/>
        <v>0</v>
      </c>
      <c r="F772" s="14"/>
    </row>
    <row r="773" spans="1:6" ht="23.25" hidden="1" customHeight="1">
      <c r="A773" s="24" t="s">
        <v>82</v>
      </c>
      <c r="B773" s="6" t="s">
        <v>49</v>
      </c>
      <c r="C773" s="6" t="s">
        <v>53</v>
      </c>
      <c r="D773" s="14">
        <v>0</v>
      </c>
      <c r="E773" s="55">
        <f t="shared" si="33"/>
        <v>0</v>
      </c>
      <c r="F773" s="14"/>
    </row>
    <row r="774" spans="1:6" ht="23.25" hidden="1" customHeight="1">
      <c r="A774" s="24" t="s">
        <v>82</v>
      </c>
      <c r="B774" s="6" t="s">
        <v>54</v>
      </c>
      <c r="C774" s="6" t="s">
        <v>55</v>
      </c>
      <c r="D774" s="14">
        <v>150</v>
      </c>
      <c r="E774" s="55">
        <v>300</v>
      </c>
      <c r="F774" s="14">
        <f t="shared" ref="F774" si="36">E774/D774*1000</f>
        <v>2000</v>
      </c>
    </row>
    <row r="775" spans="1:6" ht="23.25" hidden="1" customHeight="1">
      <c r="A775" s="24" t="s">
        <v>82</v>
      </c>
      <c r="B775" s="6" t="s">
        <v>54</v>
      </c>
      <c r="C775" s="6" t="s">
        <v>56</v>
      </c>
      <c r="D775" s="14">
        <v>0</v>
      </c>
      <c r="E775" s="55">
        <f t="shared" si="33"/>
        <v>0</v>
      </c>
      <c r="F775" s="14"/>
    </row>
    <row r="776" spans="1:6" ht="23.25" hidden="1" customHeight="1">
      <c r="A776" s="24" t="s">
        <v>82</v>
      </c>
      <c r="B776" s="6" t="s">
        <v>54</v>
      </c>
      <c r="C776" s="6" t="s">
        <v>57</v>
      </c>
      <c r="D776" s="14">
        <v>0</v>
      </c>
      <c r="E776" s="55">
        <f t="shared" si="33"/>
        <v>0</v>
      </c>
      <c r="F776" s="14"/>
    </row>
    <row r="777" spans="1:6" ht="23.25" hidden="1" customHeight="1">
      <c r="A777" s="24" t="s">
        <v>82</v>
      </c>
      <c r="B777" s="6" t="s">
        <v>54</v>
      </c>
      <c r="C777" s="6" t="s">
        <v>58</v>
      </c>
      <c r="D777" s="14"/>
      <c r="E777" s="55">
        <f t="shared" si="33"/>
        <v>0</v>
      </c>
      <c r="F777" s="14"/>
    </row>
    <row r="778" spans="1:6" ht="23.25" hidden="1" customHeight="1">
      <c r="A778" s="24" t="s">
        <v>82</v>
      </c>
      <c r="B778" s="6" t="s">
        <v>54</v>
      </c>
      <c r="C778" s="6" t="s">
        <v>69</v>
      </c>
      <c r="D778" s="14"/>
      <c r="E778" s="55"/>
      <c r="F778" s="14"/>
    </row>
    <row r="779" spans="1:6" ht="23.25" hidden="1" customHeight="1">
      <c r="A779" s="24" t="s">
        <v>82</v>
      </c>
      <c r="B779" s="6"/>
      <c r="C779" s="6" t="s">
        <v>70</v>
      </c>
      <c r="D779" s="11">
        <f>SUM(D730:D778)</f>
        <v>13295</v>
      </c>
      <c r="E779" s="7">
        <f>SUM(E730:E778)</f>
        <v>241546.54800000001</v>
      </c>
      <c r="F779" s="14">
        <f t="shared" ref="F779:F784" si="37">E779/D779*1000</f>
        <v>18168.224746145166</v>
      </c>
    </row>
    <row r="780" spans="1:6" ht="23.25" hidden="1" customHeight="1">
      <c r="A780" s="24" t="s">
        <v>82</v>
      </c>
      <c r="B780" s="6"/>
      <c r="C780" s="6" t="s">
        <v>71</v>
      </c>
      <c r="D780" s="11">
        <f>D779-D781</f>
        <v>13295</v>
      </c>
      <c r="E780" s="7">
        <f>E779-E781</f>
        <v>241546.54800000001</v>
      </c>
      <c r="F780" s="14">
        <f t="shared" si="37"/>
        <v>18168.224746145166</v>
      </c>
    </row>
    <row r="781" spans="1:6" ht="23.25" hidden="1" customHeight="1">
      <c r="A781" s="24" t="s">
        <v>82</v>
      </c>
      <c r="B781" s="6"/>
      <c r="C781" s="6" t="s">
        <v>72</v>
      </c>
      <c r="D781" s="11">
        <f>D731+D733+D738+D741+D757+D760</f>
        <v>0</v>
      </c>
      <c r="E781" s="7">
        <f>E731+E733+E738+E741+E757+E760</f>
        <v>0</v>
      </c>
      <c r="F781" s="14"/>
    </row>
    <row r="782" spans="1:6" ht="23.25" hidden="1" customHeight="1">
      <c r="A782" s="24" t="s">
        <v>82</v>
      </c>
      <c r="B782" s="12"/>
      <c r="C782" s="6" t="s">
        <v>74</v>
      </c>
      <c r="D782" s="11">
        <v>8300</v>
      </c>
      <c r="E782" s="7"/>
      <c r="F782" s="14"/>
    </row>
    <row r="783" spans="1:6" ht="23.25" hidden="1" customHeight="1">
      <c r="A783" s="24" t="s">
        <v>82</v>
      </c>
      <c r="B783" s="12"/>
      <c r="C783" s="6" t="s">
        <v>73</v>
      </c>
      <c r="D783" s="11"/>
      <c r="E783" s="7"/>
      <c r="F783" s="14"/>
    </row>
    <row r="784" spans="1:6" ht="23.25" hidden="1" customHeight="1">
      <c r="A784" s="24" t="s">
        <v>82</v>
      </c>
      <c r="B784" s="12"/>
      <c r="C784" s="6" t="s">
        <v>62</v>
      </c>
      <c r="D784" s="11">
        <f>D779+D782+D783</f>
        <v>21595</v>
      </c>
      <c r="E784" s="7"/>
      <c r="F784" s="14">
        <f t="shared" si="37"/>
        <v>0</v>
      </c>
    </row>
    <row r="785" spans="1:6" ht="23.25" hidden="1" customHeight="1">
      <c r="A785" s="1" t="s">
        <v>93</v>
      </c>
      <c r="B785" s="6" t="s">
        <v>0</v>
      </c>
      <c r="C785" s="6" t="s">
        <v>1</v>
      </c>
      <c r="D785" s="7" t="s">
        <v>2</v>
      </c>
      <c r="E785" s="7" t="s">
        <v>3</v>
      </c>
      <c r="F785" s="8" t="s">
        <v>61</v>
      </c>
    </row>
    <row r="786" spans="1:6" ht="23.25" hidden="1" customHeight="1">
      <c r="A786" s="1" t="s">
        <v>93</v>
      </c>
      <c r="B786" s="6" t="s">
        <v>4</v>
      </c>
      <c r="C786" s="6" t="s">
        <v>5</v>
      </c>
      <c r="D786" s="39">
        <v>1600</v>
      </c>
      <c r="E786" s="40">
        <v>8000</v>
      </c>
      <c r="F786" s="7">
        <f>E786/D786*1000</f>
        <v>5000</v>
      </c>
    </row>
    <row r="787" spans="1:6" ht="23.25" hidden="1" customHeight="1">
      <c r="A787" s="1" t="s">
        <v>93</v>
      </c>
      <c r="B787" s="6" t="s">
        <v>4</v>
      </c>
      <c r="C787" s="6" t="s">
        <v>6</v>
      </c>
      <c r="D787" s="39"/>
      <c r="E787" s="40"/>
      <c r="F787" s="7"/>
    </row>
    <row r="788" spans="1:6" ht="23.25" hidden="1" customHeight="1">
      <c r="A788" s="1" t="s">
        <v>93</v>
      </c>
      <c r="B788" s="6" t="s">
        <v>4</v>
      </c>
      <c r="C788" s="6" t="s">
        <v>7</v>
      </c>
      <c r="D788" s="39">
        <v>3300</v>
      </c>
      <c r="E788" s="40">
        <v>14850</v>
      </c>
      <c r="F788" s="7">
        <f t="shared" ref="F788:F830" si="38">E788/D788*1000</f>
        <v>4500</v>
      </c>
    </row>
    <row r="789" spans="1:6" ht="23.25" hidden="1" customHeight="1">
      <c r="A789" s="1" t="s">
        <v>93</v>
      </c>
      <c r="B789" s="6" t="s">
        <v>4</v>
      </c>
      <c r="C789" s="6" t="s">
        <v>8</v>
      </c>
      <c r="D789" s="39"/>
      <c r="E789" s="40"/>
      <c r="F789" s="7"/>
    </row>
    <row r="790" spans="1:6" ht="23.25" hidden="1" customHeight="1">
      <c r="A790" s="1" t="s">
        <v>93</v>
      </c>
      <c r="B790" s="6" t="s">
        <v>4</v>
      </c>
      <c r="C790" s="6" t="s">
        <v>9</v>
      </c>
      <c r="D790" s="39"/>
      <c r="E790" s="40"/>
      <c r="F790" s="7"/>
    </row>
    <row r="791" spans="1:6" ht="23.25" hidden="1" customHeight="1">
      <c r="A791" s="1" t="s">
        <v>93</v>
      </c>
      <c r="B791" s="6" t="s">
        <v>4</v>
      </c>
      <c r="C791" s="6" t="s">
        <v>10</v>
      </c>
      <c r="D791" s="39"/>
      <c r="E791" s="40"/>
      <c r="F791" s="7"/>
    </row>
    <row r="792" spans="1:6" ht="23.25" hidden="1" customHeight="1">
      <c r="A792" s="1" t="s">
        <v>93</v>
      </c>
      <c r="B792" s="6" t="s">
        <v>4</v>
      </c>
      <c r="C792" s="6" t="s">
        <v>11</v>
      </c>
      <c r="D792" s="39">
        <v>100</v>
      </c>
      <c r="E792" s="40">
        <v>250</v>
      </c>
      <c r="F792" s="7">
        <f t="shared" si="38"/>
        <v>2500</v>
      </c>
    </row>
    <row r="793" spans="1:6" ht="23.25" hidden="1" customHeight="1">
      <c r="A793" s="1" t="s">
        <v>93</v>
      </c>
      <c r="B793" s="6" t="s">
        <v>12</v>
      </c>
      <c r="C793" s="6" t="s">
        <v>13</v>
      </c>
      <c r="D793" s="39">
        <v>2</v>
      </c>
      <c r="E793" s="40">
        <v>2.4</v>
      </c>
      <c r="F793" s="7">
        <f t="shared" si="38"/>
        <v>1200</v>
      </c>
    </row>
    <row r="794" spans="1:6" ht="23.25" hidden="1" customHeight="1">
      <c r="A794" s="1" t="s">
        <v>93</v>
      </c>
      <c r="B794" s="6" t="s">
        <v>12</v>
      </c>
      <c r="C794" s="6" t="s">
        <v>14</v>
      </c>
      <c r="D794" s="39"/>
      <c r="E794" s="40"/>
      <c r="F794" s="7"/>
    </row>
    <row r="795" spans="1:6" ht="23.25" hidden="1" customHeight="1">
      <c r="A795" s="1" t="s">
        <v>93</v>
      </c>
      <c r="B795" s="6" t="s">
        <v>12</v>
      </c>
      <c r="C795" s="6" t="s">
        <v>15</v>
      </c>
      <c r="D795" s="39">
        <v>15</v>
      </c>
      <c r="E795" s="40">
        <v>28</v>
      </c>
      <c r="F795" s="7">
        <f t="shared" si="38"/>
        <v>1866.6666666666667</v>
      </c>
    </row>
    <row r="796" spans="1:6" ht="23.25" hidden="1" customHeight="1">
      <c r="A796" s="1" t="s">
        <v>93</v>
      </c>
      <c r="B796" s="6" t="s">
        <v>12</v>
      </c>
      <c r="C796" s="6" t="s">
        <v>16</v>
      </c>
      <c r="D796" s="39">
        <v>3</v>
      </c>
      <c r="E796" s="40">
        <v>3</v>
      </c>
      <c r="F796" s="7">
        <f t="shared" si="38"/>
        <v>1000</v>
      </c>
    </row>
    <row r="797" spans="1:6" ht="23.25" hidden="1" customHeight="1">
      <c r="A797" s="1" t="s">
        <v>93</v>
      </c>
      <c r="B797" s="6" t="s">
        <v>12</v>
      </c>
      <c r="C797" s="6" t="s">
        <v>17</v>
      </c>
      <c r="D797" s="39"/>
      <c r="E797" s="40"/>
      <c r="F797" s="7"/>
    </row>
    <row r="798" spans="1:6" ht="23.25" hidden="1" customHeight="1">
      <c r="A798" s="1" t="s">
        <v>93</v>
      </c>
      <c r="B798" s="6" t="s">
        <v>12</v>
      </c>
      <c r="C798" s="6" t="s">
        <v>18</v>
      </c>
      <c r="D798" s="39"/>
      <c r="E798" s="40"/>
      <c r="F798" s="7"/>
    </row>
    <row r="799" spans="1:6" ht="23.25" hidden="1" customHeight="1">
      <c r="A799" s="1" t="s">
        <v>93</v>
      </c>
      <c r="B799" s="6" t="s">
        <v>19</v>
      </c>
      <c r="C799" s="6" t="s">
        <v>20</v>
      </c>
      <c r="D799" s="42">
        <v>25</v>
      </c>
      <c r="E799" s="66">
        <v>925</v>
      </c>
      <c r="F799" s="7">
        <f t="shared" si="38"/>
        <v>37000</v>
      </c>
    </row>
    <row r="800" spans="1:6" ht="23.25" hidden="1" customHeight="1">
      <c r="A800" s="1" t="s">
        <v>93</v>
      </c>
      <c r="B800" s="6" t="s">
        <v>19</v>
      </c>
      <c r="C800" s="6" t="s">
        <v>21</v>
      </c>
      <c r="D800" s="42">
        <v>10</v>
      </c>
      <c r="E800" s="66">
        <v>270</v>
      </c>
      <c r="F800" s="7">
        <f t="shared" si="38"/>
        <v>27000</v>
      </c>
    </row>
    <row r="801" spans="1:6" ht="23.25" hidden="1" customHeight="1">
      <c r="A801" s="1" t="s">
        <v>93</v>
      </c>
      <c r="B801" s="6" t="s">
        <v>19</v>
      </c>
      <c r="C801" s="6" t="s">
        <v>22</v>
      </c>
      <c r="D801" s="42">
        <v>300</v>
      </c>
      <c r="E801" s="66">
        <v>10500</v>
      </c>
      <c r="F801" s="7">
        <f t="shared" si="38"/>
        <v>35000</v>
      </c>
    </row>
    <row r="802" spans="1:6" ht="23.25" hidden="1" customHeight="1">
      <c r="A802" s="1" t="s">
        <v>93</v>
      </c>
      <c r="B802" s="6" t="s">
        <v>19</v>
      </c>
      <c r="C802" s="6" t="s">
        <v>23</v>
      </c>
      <c r="D802" s="42">
        <v>3</v>
      </c>
      <c r="E802" s="66">
        <v>90</v>
      </c>
      <c r="F802" s="7">
        <f t="shared" si="38"/>
        <v>30000</v>
      </c>
    </row>
    <row r="803" spans="1:6" ht="23.25" hidden="1" customHeight="1">
      <c r="A803" s="1" t="s">
        <v>93</v>
      </c>
      <c r="B803" s="6" t="s">
        <v>19</v>
      </c>
      <c r="C803" s="6" t="s">
        <v>24</v>
      </c>
      <c r="D803" s="42">
        <v>30</v>
      </c>
      <c r="E803" s="66">
        <v>30</v>
      </c>
      <c r="F803" s="7">
        <f t="shared" si="38"/>
        <v>1000</v>
      </c>
    </row>
    <row r="804" spans="1:6" ht="23.25" hidden="1" customHeight="1">
      <c r="A804" s="1" t="s">
        <v>93</v>
      </c>
      <c r="B804" s="6" t="s">
        <v>25</v>
      </c>
      <c r="C804" s="6" t="s">
        <v>26</v>
      </c>
      <c r="D804" s="39">
        <v>0.5</v>
      </c>
      <c r="E804" s="40">
        <v>15</v>
      </c>
      <c r="F804" s="7">
        <f t="shared" si="38"/>
        <v>30000</v>
      </c>
    </row>
    <row r="805" spans="1:6" ht="23.25" hidden="1" customHeight="1">
      <c r="A805" s="1" t="s">
        <v>93</v>
      </c>
      <c r="B805" s="6" t="s">
        <v>25</v>
      </c>
      <c r="C805" s="6" t="s">
        <v>60</v>
      </c>
      <c r="D805" s="39">
        <v>3</v>
      </c>
      <c r="E805" s="40">
        <v>105</v>
      </c>
      <c r="F805" s="7">
        <f t="shared" si="38"/>
        <v>35000</v>
      </c>
    </row>
    <row r="806" spans="1:6" ht="23.25" hidden="1" customHeight="1">
      <c r="A806" s="1" t="s">
        <v>93</v>
      </c>
      <c r="B806" s="6" t="s">
        <v>25</v>
      </c>
      <c r="C806" s="6" t="s">
        <v>27</v>
      </c>
      <c r="D806" s="39">
        <v>10</v>
      </c>
      <c r="E806" s="40">
        <v>380</v>
      </c>
      <c r="F806" s="7">
        <f t="shared" si="38"/>
        <v>38000</v>
      </c>
    </row>
    <row r="807" spans="1:6" ht="23.25" hidden="1" customHeight="1">
      <c r="A807" s="1" t="s">
        <v>93</v>
      </c>
      <c r="B807" s="6" t="s">
        <v>25</v>
      </c>
      <c r="C807" s="6" t="s">
        <v>28</v>
      </c>
      <c r="D807" s="39">
        <v>10</v>
      </c>
      <c r="E807" s="40">
        <v>290</v>
      </c>
      <c r="F807" s="7">
        <f t="shared" si="38"/>
        <v>29000</v>
      </c>
    </row>
    <row r="808" spans="1:6" ht="23.25" hidden="1" customHeight="1">
      <c r="A808" s="1" t="s">
        <v>93</v>
      </c>
      <c r="B808" s="6" t="s">
        <v>25</v>
      </c>
      <c r="C808" s="6" t="s">
        <v>29</v>
      </c>
      <c r="D808" s="39"/>
      <c r="E808" s="40"/>
      <c r="F808" s="7"/>
    </row>
    <row r="809" spans="1:6" ht="23.25" hidden="1" customHeight="1">
      <c r="A809" s="1" t="s">
        <v>93</v>
      </c>
      <c r="B809" s="6" t="s">
        <v>25</v>
      </c>
      <c r="C809" s="6" t="s">
        <v>30</v>
      </c>
      <c r="D809" s="39"/>
      <c r="E809" s="40"/>
      <c r="F809" s="7"/>
    </row>
    <row r="810" spans="1:6" ht="23.25" hidden="1" customHeight="1">
      <c r="A810" s="1" t="s">
        <v>93</v>
      </c>
      <c r="B810" s="6" t="s">
        <v>25</v>
      </c>
      <c r="C810" s="6" t="s">
        <v>31</v>
      </c>
      <c r="D810" s="39"/>
      <c r="E810" s="40"/>
      <c r="F810" s="7"/>
    </row>
    <row r="811" spans="1:6" ht="23.25" hidden="1" customHeight="1">
      <c r="A811" s="1" t="s">
        <v>93</v>
      </c>
      <c r="B811" s="6" t="s">
        <v>25</v>
      </c>
      <c r="C811" s="6" t="s">
        <v>32</v>
      </c>
      <c r="D811" s="39">
        <v>3</v>
      </c>
      <c r="E811" s="40">
        <v>105</v>
      </c>
      <c r="F811" s="7">
        <f t="shared" si="38"/>
        <v>35000</v>
      </c>
    </row>
    <row r="812" spans="1:6" ht="23.25" hidden="1" customHeight="1">
      <c r="A812" s="1" t="s">
        <v>93</v>
      </c>
      <c r="B812" s="6" t="s">
        <v>33</v>
      </c>
      <c r="C812" s="6" t="s">
        <v>34</v>
      </c>
      <c r="D812" s="39">
        <v>500</v>
      </c>
      <c r="E812" s="40">
        <v>6000</v>
      </c>
      <c r="F812" s="7">
        <f t="shared" si="38"/>
        <v>12000</v>
      </c>
    </row>
    <row r="813" spans="1:6" ht="23.25" hidden="1" customHeight="1">
      <c r="A813" s="1" t="s">
        <v>93</v>
      </c>
      <c r="B813" s="6" t="s">
        <v>33</v>
      </c>
      <c r="C813" s="6" t="s">
        <v>35</v>
      </c>
      <c r="D813" s="39"/>
      <c r="E813" s="40"/>
      <c r="F813" s="7"/>
    </row>
    <row r="814" spans="1:6" ht="23.25" hidden="1" customHeight="1">
      <c r="A814" s="1" t="s">
        <v>93</v>
      </c>
      <c r="B814" s="6" t="s">
        <v>33</v>
      </c>
      <c r="C814" s="6" t="s">
        <v>36</v>
      </c>
      <c r="D814" s="39"/>
      <c r="E814" s="40"/>
      <c r="F814" s="7"/>
    </row>
    <row r="815" spans="1:6" ht="23.25" hidden="1" customHeight="1">
      <c r="A815" s="1" t="s">
        <v>93</v>
      </c>
      <c r="B815" s="6" t="s">
        <v>33</v>
      </c>
      <c r="C815" s="6" t="s">
        <v>37</v>
      </c>
      <c r="D815" s="39"/>
      <c r="E815" s="40"/>
      <c r="F815" s="7"/>
    </row>
    <row r="816" spans="1:6" ht="23.25" hidden="1" customHeight="1">
      <c r="A816" s="1" t="s">
        <v>93</v>
      </c>
      <c r="B816" s="6" t="s">
        <v>33</v>
      </c>
      <c r="C816" s="6" t="s">
        <v>38</v>
      </c>
      <c r="D816" s="39"/>
      <c r="E816" s="40"/>
      <c r="F816" s="7"/>
    </row>
    <row r="817" spans="1:6" ht="23.25" hidden="1" customHeight="1">
      <c r="A817" s="1" t="s">
        <v>93</v>
      </c>
      <c r="B817" s="6" t="s">
        <v>33</v>
      </c>
      <c r="C817" s="6" t="s">
        <v>39</v>
      </c>
      <c r="D817" s="39">
        <v>210</v>
      </c>
      <c r="E817" s="40">
        <v>12600</v>
      </c>
      <c r="F817" s="7">
        <f t="shared" si="38"/>
        <v>60000</v>
      </c>
    </row>
    <row r="818" spans="1:6" ht="23.25" hidden="1" customHeight="1">
      <c r="A818" s="1" t="s">
        <v>93</v>
      </c>
      <c r="B818" s="6" t="s">
        <v>33</v>
      </c>
      <c r="C818" s="6" t="s">
        <v>40</v>
      </c>
      <c r="D818" s="39"/>
      <c r="E818" s="40"/>
      <c r="F818" s="7"/>
    </row>
    <row r="819" spans="1:6" ht="23.25" hidden="1" customHeight="1">
      <c r="A819" s="1" t="s">
        <v>93</v>
      </c>
      <c r="B819" s="6" t="s">
        <v>33</v>
      </c>
      <c r="C819" s="6" t="s">
        <v>41</v>
      </c>
      <c r="D819" s="39">
        <v>1000</v>
      </c>
      <c r="E819" s="40">
        <v>55000</v>
      </c>
      <c r="F819" s="7">
        <f t="shared" si="38"/>
        <v>55000</v>
      </c>
    </row>
    <row r="820" spans="1:6" ht="23.25" hidden="1" customHeight="1">
      <c r="A820" s="1" t="s">
        <v>93</v>
      </c>
      <c r="B820" s="6" t="s">
        <v>33</v>
      </c>
      <c r="C820" s="6" t="s">
        <v>42</v>
      </c>
      <c r="D820" s="39">
        <v>10</v>
      </c>
      <c r="E820" s="40">
        <v>350</v>
      </c>
      <c r="F820" s="7">
        <f t="shared" si="38"/>
        <v>35000</v>
      </c>
    </row>
    <row r="821" spans="1:6" ht="23.25" hidden="1" customHeight="1">
      <c r="A821" s="1" t="s">
        <v>93</v>
      </c>
      <c r="B821" s="6" t="s">
        <v>33</v>
      </c>
      <c r="C821" s="6" t="s">
        <v>43</v>
      </c>
      <c r="D821" s="39">
        <v>10</v>
      </c>
      <c r="E821" s="40">
        <v>60</v>
      </c>
      <c r="F821" s="7">
        <f t="shared" si="38"/>
        <v>6000</v>
      </c>
    </row>
    <row r="822" spans="1:6" ht="23.25" customHeight="1">
      <c r="A822" s="1" t="s">
        <v>93</v>
      </c>
      <c r="B822" s="6" t="s">
        <v>44</v>
      </c>
      <c r="C822" s="6" t="s">
        <v>45</v>
      </c>
      <c r="D822" s="39">
        <v>2</v>
      </c>
      <c r="E822" s="40">
        <v>4</v>
      </c>
      <c r="F822" s="7">
        <f t="shared" si="38"/>
        <v>2000</v>
      </c>
    </row>
    <row r="823" spans="1:6" ht="23.25" customHeight="1">
      <c r="A823" s="1" t="s">
        <v>93</v>
      </c>
      <c r="B823" s="6" t="s">
        <v>44</v>
      </c>
      <c r="C823" s="6" t="s">
        <v>46</v>
      </c>
      <c r="D823" s="39">
        <v>1</v>
      </c>
      <c r="E823" s="40">
        <v>1.2</v>
      </c>
      <c r="F823" s="7">
        <f t="shared" si="38"/>
        <v>1200</v>
      </c>
    </row>
    <row r="824" spans="1:6" ht="23.25" customHeight="1">
      <c r="A824" s="1" t="s">
        <v>93</v>
      </c>
      <c r="B824" s="6" t="s">
        <v>44</v>
      </c>
      <c r="C824" s="6" t="s">
        <v>47</v>
      </c>
      <c r="D824" s="39">
        <v>10</v>
      </c>
      <c r="E824" s="40">
        <v>16</v>
      </c>
      <c r="F824" s="7">
        <f t="shared" si="38"/>
        <v>1600</v>
      </c>
    </row>
    <row r="825" spans="1:6" ht="23.25" customHeight="1">
      <c r="A825" s="1" t="s">
        <v>93</v>
      </c>
      <c r="B825" s="6" t="s">
        <v>44</v>
      </c>
      <c r="C825" s="6" t="s">
        <v>48</v>
      </c>
      <c r="D825" s="39">
        <v>10</v>
      </c>
      <c r="E825" s="40">
        <v>11</v>
      </c>
      <c r="F825" s="7">
        <f t="shared" si="38"/>
        <v>1100</v>
      </c>
    </row>
    <row r="826" spans="1:6" ht="23.25" hidden="1" customHeight="1">
      <c r="A826" s="1" t="s">
        <v>93</v>
      </c>
      <c r="B826" s="6" t="s">
        <v>49</v>
      </c>
      <c r="C826" s="6" t="s">
        <v>50</v>
      </c>
      <c r="D826" s="39">
        <v>4</v>
      </c>
      <c r="E826" s="40">
        <v>106</v>
      </c>
      <c r="F826" s="7">
        <f t="shared" si="38"/>
        <v>26500</v>
      </c>
    </row>
    <row r="827" spans="1:6" ht="23.25" hidden="1" customHeight="1">
      <c r="A827" s="1" t="s">
        <v>93</v>
      </c>
      <c r="B827" s="6" t="s">
        <v>49</v>
      </c>
      <c r="C827" s="6" t="s">
        <v>51</v>
      </c>
      <c r="D827" s="39"/>
      <c r="E827" s="40"/>
      <c r="F827" s="7"/>
    </row>
    <row r="828" spans="1:6" ht="23.25" hidden="1" customHeight="1">
      <c r="A828" s="1" t="s">
        <v>93</v>
      </c>
      <c r="B828" s="6" t="s">
        <v>49</v>
      </c>
      <c r="C828" s="6" t="s">
        <v>52</v>
      </c>
      <c r="D828" s="39"/>
      <c r="E828" s="40"/>
      <c r="F828" s="7"/>
    </row>
    <row r="829" spans="1:6" ht="23.25" hidden="1" customHeight="1">
      <c r="A829" s="1" t="s">
        <v>93</v>
      </c>
      <c r="B829" s="6" t="s">
        <v>49</v>
      </c>
      <c r="C829" s="6" t="s">
        <v>53</v>
      </c>
      <c r="D829" s="39"/>
      <c r="E829" s="40"/>
      <c r="F829" s="7"/>
    </row>
    <row r="830" spans="1:6" ht="23.25" hidden="1" customHeight="1">
      <c r="A830" s="1" t="s">
        <v>93</v>
      </c>
      <c r="B830" s="6" t="s">
        <v>54</v>
      </c>
      <c r="C830" s="6" t="s">
        <v>55</v>
      </c>
      <c r="D830" s="39">
        <v>200</v>
      </c>
      <c r="E830" s="40">
        <v>400</v>
      </c>
      <c r="F830" s="7">
        <f t="shared" si="38"/>
        <v>2000</v>
      </c>
    </row>
    <row r="831" spans="1:6" ht="23.25" hidden="1" customHeight="1">
      <c r="A831" s="1" t="s">
        <v>93</v>
      </c>
      <c r="B831" s="6" t="s">
        <v>54</v>
      </c>
      <c r="C831" s="6" t="s">
        <v>56</v>
      </c>
      <c r="D831" s="39"/>
      <c r="E831" s="40"/>
      <c r="F831" s="7"/>
    </row>
    <row r="832" spans="1:6" ht="23.25" hidden="1" customHeight="1">
      <c r="A832" s="1" t="s">
        <v>93</v>
      </c>
      <c r="B832" s="6" t="s">
        <v>54</v>
      </c>
      <c r="C832" s="6" t="s">
        <v>57</v>
      </c>
      <c r="D832" s="39"/>
      <c r="E832" s="40"/>
      <c r="F832" s="7"/>
    </row>
    <row r="833" spans="1:6" ht="23.25" hidden="1" customHeight="1">
      <c r="A833" s="1" t="s">
        <v>93</v>
      </c>
      <c r="B833" s="6" t="s">
        <v>54</v>
      </c>
      <c r="C833" s="6" t="s">
        <v>58</v>
      </c>
      <c r="D833" s="39"/>
      <c r="E833" s="40"/>
      <c r="F833" s="7"/>
    </row>
    <row r="834" spans="1:6" ht="23.25" hidden="1" customHeight="1">
      <c r="A834" s="1" t="s">
        <v>93</v>
      </c>
      <c r="B834" s="6" t="s">
        <v>54</v>
      </c>
      <c r="C834" s="6" t="s">
        <v>69</v>
      </c>
      <c r="D834" s="39"/>
      <c r="E834" s="40"/>
      <c r="F834" s="7"/>
    </row>
    <row r="835" spans="1:6" ht="23.25" hidden="1" customHeight="1">
      <c r="A835" s="1" t="s">
        <v>93</v>
      </c>
      <c r="B835" s="6"/>
      <c r="C835" s="6" t="s">
        <v>70</v>
      </c>
      <c r="D835" s="41">
        <f>SUM(D786:D834)</f>
        <v>7371.5</v>
      </c>
      <c r="E835" s="40">
        <f>SUM(E786:E834)</f>
        <v>110391.59999999999</v>
      </c>
      <c r="F835" s="40"/>
    </row>
    <row r="836" spans="1:6" ht="23.25" hidden="1" customHeight="1">
      <c r="A836" s="1" t="s">
        <v>93</v>
      </c>
      <c r="B836" s="6"/>
      <c r="C836" s="6" t="s">
        <v>71</v>
      </c>
      <c r="D836" s="41">
        <f>D835-D837</f>
        <v>7371.5</v>
      </c>
      <c r="E836" s="40">
        <f>E835-E837</f>
        <v>110391.59999999999</v>
      </c>
      <c r="F836" s="40"/>
    </row>
    <row r="837" spans="1:6" ht="23.25" hidden="1" customHeight="1">
      <c r="A837" s="1" t="s">
        <v>93</v>
      </c>
      <c r="B837" s="6"/>
      <c r="C837" s="6" t="s">
        <v>72</v>
      </c>
      <c r="D837" s="41">
        <f>D787+D789+D794+D797+D813+D816</f>
        <v>0</v>
      </c>
      <c r="E837" s="40">
        <f>E787+E789+E794+E797+E813+E816</f>
        <v>0</v>
      </c>
      <c r="F837" s="40"/>
    </row>
    <row r="838" spans="1:6" ht="23.25" hidden="1" customHeight="1">
      <c r="A838" s="1" t="s">
        <v>93</v>
      </c>
      <c r="B838" s="12"/>
      <c r="C838" s="6" t="s">
        <v>74</v>
      </c>
      <c r="D838" s="39">
        <v>14000</v>
      </c>
      <c r="E838" s="40"/>
      <c r="F838" s="40"/>
    </row>
    <row r="839" spans="1:6" ht="23.25" hidden="1" customHeight="1">
      <c r="A839" s="1" t="s">
        <v>93</v>
      </c>
      <c r="B839" s="12"/>
      <c r="C839" s="6" t="s">
        <v>73</v>
      </c>
      <c r="D839" s="43"/>
      <c r="E839" s="40"/>
      <c r="F839" s="40"/>
    </row>
    <row r="840" spans="1:6" ht="23.25" hidden="1" customHeight="1">
      <c r="A840" s="1" t="s">
        <v>93</v>
      </c>
      <c r="B840" s="12"/>
      <c r="C840" s="6" t="s">
        <v>62</v>
      </c>
      <c r="D840" s="11">
        <f>D835+D838+D839</f>
        <v>21371.5</v>
      </c>
      <c r="E840" s="7"/>
      <c r="F840" s="7"/>
    </row>
    <row r="841" spans="1:6" ht="23.25" hidden="1" customHeight="1">
      <c r="A841" s="24" t="s">
        <v>83</v>
      </c>
      <c r="B841" s="6" t="s">
        <v>0</v>
      </c>
      <c r="C841" s="6" t="s">
        <v>1</v>
      </c>
      <c r="D841" s="7" t="s">
        <v>2</v>
      </c>
      <c r="E841" s="7" t="s">
        <v>3</v>
      </c>
      <c r="F841" s="8" t="s">
        <v>61</v>
      </c>
    </row>
    <row r="842" spans="1:6" ht="23.25" hidden="1" customHeight="1">
      <c r="A842" s="24" t="s">
        <v>83</v>
      </c>
      <c r="B842" s="6" t="s">
        <v>4</v>
      </c>
      <c r="C842" s="6" t="s">
        <v>5</v>
      </c>
      <c r="D842" s="16">
        <v>3000</v>
      </c>
      <c r="E842" s="14">
        <v>11400</v>
      </c>
      <c r="F842" s="7">
        <f>E842/D842*1000</f>
        <v>3800</v>
      </c>
    </row>
    <row r="843" spans="1:6" ht="23.25" hidden="1" customHeight="1">
      <c r="A843" s="24" t="s">
        <v>83</v>
      </c>
      <c r="B843" s="6" t="s">
        <v>4</v>
      </c>
      <c r="C843" s="6" t="s">
        <v>6</v>
      </c>
      <c r="D843" s="16">
        <v>1800</v>
      </c>
      <c r="E843" s="14">
        <v>1260</v>
      </c>
      <c r="F843" s="7">
        <f t="shared" ref="F843:F890" si="39">E843/D843*1000</f>
        <v>700</v>
      </c>
    </row>
    <row r="844" spans="1:6" ht="23.25" hidden="1" customHeight="1">
      <c r="A844" s="24" t="s">
        <v>83</v>
      </c>
      <c r="B844" s="6" t="s">
        <v>4</v>
      </c>
      <c r="C844" s="6" t="s">
        <v>7</v>
      </c>
      <c r="D844" s="16">
        <v>700</v>
      </c>
      <c r="E844" s="14">
        <v>2450</v>
      </c>
      <c r="F844" s="7">
        <f t="shared" si="39"/>
        <v>3500</v>
      </c>
    </row>
    <row r="845" spans="1:6" ht="23.25" hidden="1" customHeight="1">
      <c r="A845" s="24" t="s">
        <v>83</v>
      </c>
      <c r="B845" s="6" t="s">
        <v>4</v>
      </c>
      <c r="C845" s="6" t="s">
        <v>8</v>
      </c>
      <c r="D845" s="16">
        <v>500</v>
      </c>
      <c r="E845" s="14">
        <v>350</v>
      </c>
      <c r="F845" s="7">
        <f t="shared" si="39"/>
        <v>700</v>
      </c>
    </row>
    <row r="846" spans="1:6" ht="23.25" hidden="1" customHeight="1">
      <c r="A846" s="24" t="s">
        <v>83</v>
      </c>
      <c r="B846" s="6" t="s">
        <v>4</v>
      </c>
      <c r="C846" s="6" t="s">
        <v>9</v>
      </c>
      <c r="D846" s="16">
        <v>0</v>
      </c>
      <c r="E846" s="14">
        <v>0</v>
      </c>
      <c r="F846" s="7"/>
    </row>
    <row r="847" spans="1:6" ht="23.25" hidden="1" customHeight="1">
      <c r="A847" s="24" t="s">
        <v>83</v>
      </c>
      <c r="B847" s="6" t="s">
        <v>4</v>
      </c>
      <c r="C847" s="6" t="s">
        <v>10</v>
      </c>
      <c r="D847" s="16">
        <v>0</v>
      </c>
      <c r="E847" s="14">
        <v>0</v>
      </c>
      <c r="F847" s="7"/>
    </row>
    <row r="848" spans="1:6" ht="23.25" hidden="1" customHeight="1">
      <c r="A848" s="24" t="s">
        <v>83</v>
      </c>
      <c r="B848" s="6" t="s">
        <v>4</v>
      </c>
      <c r="C848" s="6" t="s">
        <v>11</v>
      </c>
      <c r="D848" s="16">
        <v>0</v>
      </c>
      <c r="E848" s="14">
        <v>0</v>
      </c>
      <c r="F848" s="7"/>
    </row>
    <row r="849" spans="1:6" ht="23.25" hidden="1" customHeight="1">
      <c r="A849" s="24" t="s">
        <v>83</v>
      </c>
      <c r="B849" s="6" t="s">
        <v>12</v>
      </c>
      <c r="C849" s="6" t="s">
        <v>13</v>
      </c>
      <c r="D849" s="16">
        <v>12</v>
      </c>
      <c r="E849" s="14">
        <v>14</v>
      </c>
      <c r="F849" s="7">
        <f t="shared" si="39"/>
        <v>1166.6666666666667</v>
      </c>
    </row>
    <row r="850" spans="1:6" ht="23.25" hidden="1" customHeight="1">
      <c r="A850" s="24" t="s">
        <v>83</v>
      </c>
      <c r="B850" s="6" t="s">
        <v>12</v>
      </c>
      <c r="C850" s="6" t="s">
        <v>14</v>
      </c>
      <c r="D850" s="16">
        <v>20</v>
      </c>
      <c r="E850" s="14">
        <v>10</v>
      </c>
      <c r="F850" s="7">
        <f t="shared" si="39"/>
        <v>500</v>
      </c>
    </row>
    <row r="851" spans="1:6" ht="23.25" hidden="1" customHeight="1">
      <c r="A851" s="24" t="s">
        <v>83</v>
      </c>
      <c r="B851" s="6" t="s">
        <v>12</v>
      </c>
      <c r="C851" s="6" t="s">
        <v>15</v>
      </c>
      <c r="D851" s="57">
        <v>205</v>
      </c>
      <c r="E851" s="55">
        <v>410</v>
      </c>
      <c r="F851" s="7">
        <f t="shared" si="39"/>
        <v>2000</v>
      </c>
    </row>
    <row r="852" spans="1:6" ht="23.25" hidden="1" customHeight="1">
      <c r="A852" s="24" t="s">
        <v>83</v>
      </c>
      <c r="B852" s="6" t="s">
        <v>12</v>
      </c>
      <c r="C852" s="6" t="s">
        <v>16</v>
      </c>
      <c r="D852" s="16">
        <v>15</v>
      </c>
      <c r="E852" s="14">
        <v>12</v>
      </c>
      <c r="F852" s="7">
        <f t="shared" si="39"/>
        <v>800</v>
      </c>
    </row>
    <row r="853" spans="1:6" ht="23.25" hidden="1" customHeight="1">
      <c r="A853" s="24" t="s">
        <v>83</v>
      </c>
      <c r="B853" s="6" t="s">
        <v>12</v>
      </c>
      <c r="C853" s="6" t="s">
        <v>17</v>
      </c>
      <c r="D853" s="16">
        <v>20</v>
      </c>
      <c r="E853" s="14">
        <v>10</v>
      </c>
      <c r="F853" s="7">
        <f t="shared" si="39"/>
        <v>500</v>
      </c>
    </row>
    <row r="854" spans="1:6" ht="23.25" hidden="1" customHeight="1">
      <c r="A854" s="24" t="s">
        <v>83</v>
      </c>
      <c r="B854" s="6" t="s">
        <v>12</v>
      </c>
      <c r="C854" s="6" t="s">
        <v>18</v>
      </c>
      <c r="D854" s="16">
        <v>0</v>
      </c>
      <c r="E854" s="14">
        <v>0</v>
      </c>
      <c r="F854" s="7"/>
    </row>
    <row r="855" spans="1:6" ht="23.25" hidden="1" customHeight="1">
      <c r="A855" s="24" t="s">
        <v>83</v>
      </c>
      <c r="B855" s="6" t="s">
        <v>19</v>
      </c>
      <c r="C855" s="6" t="s">
        <v>20</v>
      </c>
      <c r="D855" s="16">
        <v>0</v>
      </c>
      <c r="E855" s="14">
        <v>0</v>
      </c>
      <c r="F855" s="7"/>
    </row>
    <row r="856" spans="1:6" ht="23.25" hidden="1" customHeight="1">
      <c r="A856" s="24" t="s">
        <v>83</v>
      </c>
      <c r="B856" s="6" t="s">
        <v>19</v>
      </c>
      <c r="C856" s="6" t="s">
        <v>21</v>
      </c>
      <c r="D856" s="16">
        <v>0</v>
      </c>
      <c r="E856" s="14">
        <v>0</v>
      </c>
      <c r="F856" s="7"/>
    </row>
    <row r="857" spans="1:6" ht="23.25" hidden="1" customHeight="1">
      <c r="A857" s="24" t="s">
        <v>83</v>
      </c>
      <c r="B857" s="6" t="s">
        <v>19</v>
      </c>
      <c r="C857" s="6" t="s">
        <v>22</v>
      </c>
      <c r="D857" s="16">
        <v>0</v>
      </c>
      <c r="E857" s="14">
        <v>0</v>
      </c>
      <c r="F857" s="7"/>
    </row>
    <row r="858" spans="1:6" ht="23.25" hidden="1" customHeight="1">
      <c r="A858" s="24" t="s">
        <v>83</v>
      </c>
      <c r="B858" s="6" t="s">
        <v>19</v>
      </c>
      <c r="C858" s="6" t="s">
        <v>23</v>
      </c>
      <c r="D858" s="16">
        <v>30</v>
      </c>
      <c r="E858" s="14">
        <v>750</v>
      </c>
      <c r="F858" s="7">
        <f t="shared" si="39"/>
        <v>25000</v>
      </c>
    </row>
    <row r="859" spans="1:6" ht="23.25" hidden="1" customHeight="1">
      <c r="A859" s="24" t="s">
        <v>83</v>
      </c>
      <c r="B859" s="6" t="s">
        <v>19</v>
      </c>
      <c r="C859" s="6" t="s">
        <v>24</v>
      </c>
      <c r="D859" s="16">
        <v>5</v>
      </c>
      <c r="E859" s="14">
        <v>150</v>
      </c>
      <c r="F859" s="7">
        <f t="shared" si="39"/>
        <v>30000</v>
      </c>
    </row>
    <row r="860" spans="1:6" ht="23.25" hidden="1" customHeight="1">
      <c r="A860" s="24" t="s">
        <v>83</v>
      </c>
      <c r="B860" s="6" t="s">
        <v>25</v>
      </c>
      <c r="C860" s="6" t="s">
        <v>26</v>
      </c>
      <c r="D860" s="16">
        <v>3200</v>
      </c>
      <c r="E860" s="14">
        <v>80000</v>
      </c>
      <c r="F860" s="7">
        <f t="shared" si="39"/>
        <v>25000</v>
      </c>
    </row>
    <row r="861" spans="1:6" ht="23.25" hidden="1" customHeight="1">
      <c r="A861" s="24" t="s">
        <v>83</v>
      </c>
      <c r="B861" s="6" t="s">
        <v>25</v>
      </c>
      <c r="C861" s="6" t="s">
        <v>60</v>
      </c>
      <c r="D861" s="16">
        <v>1000</v>
      </c>
      <c r="E861" s="14">
        <v>70000</v>
      </c>
      <c r="F861" s="7">
        <f t="shared" si="39"/>
        <v>70000</v>
      </c>
    </row>
    <row r="862" spans="1:6" ht="23.25" hidden="1" customHeight="1">
      <c r="A862" s="24" t="s">
        <v>83</v>
      </c>
      <c r="B862" s="6" t="s">
        <v>25</v>
      </c>
      <c r="C862" s="6" t="s">
        <v>27</v>
      </c>
      <c r="D862" s="16">
        <v>12</v>
      </c>
      <c r="E862" s="14">
        <v>468</v>
      </c>
      <c r="F862" s="7">
        <f t="shared" si="39"/>
        <v>39000</v>
      </c>
    </row>
    <row r="863" spans="1:6" ht="23.25" hidden="1" customHeight="1">
      <c r="A863" s="24" t="s">
        <v>83</v>
      </c>
      <c r="B863" s="6" t="s">
        <v>25</v>
      </c>
      <c r="C863" s="6" t="s">
        <v>28</v>
      </c>
      <c r="D863" s="16">
        <v>0</v>
      </c>
      <c r="E863" s="14">
        <v>0</v>
      </c>
      <c r="F863" s="7"/>
    </row>
    <row r="864" spans="1:6" ht="23.25" hidden="1" customHeight="1">
      <c r="A864" s="24" t="s">
        <v>83</v>
      </c>
      <c r="B864" s="6" t="s">
        <v>25</v>
      </c>
      <c r="C864" s="6" t="s">
        <v>29</v>
      </c>
      <c r="D864" s="16">
        <v>0</v>
      </c>
      <c r="E864" s="14">
        <v>0</v>
      </c>
      <c r="F864" s="7"/>
    </row>
    <row r="865" spans="1:6" ht="23.25" hidden="1" customHeight="1">
      <c r="A865" s="24" t="s">
        <v>83</v>
      </c>
      <c r="B865" s="6" t="s">
        <v>25</v>
      </c>
      <c r="C865" s="6" t="s">
        <v>30</v>
      </c>
      <c r="D865" s="16">
        <v>5</v>
      </c>
      <c r="E865" s="14">
        <v>50</v>
      </c>
      <c r="F865" s="7">
        <f t="shared" si="39"/>
        <v>10000</v>
      </c>
    </row>
    <row r="866" spans="1:6" ht="23.25" hidden="1" customHeight="1">
      <c r="A866" s="24" t="s">
        <v>83</v>
      </c>
      <c r="B866" s="6" t="s">
        <v>25</v>
      </c>
      <c r="C866" s="6" t="s">
        <v>31</v>
      </c>
      <c r="D866" s="16">
        <v>5</v>
      </c>
      <c r="E866" s="14">
        <v>50</v>
      </c>
      <c r="F866" s="7">
        <f t="shared" si="39"/>
        <v>10000</v>
      </c>
    </row>
    <row r="867" spans="1:6" ht="23.25" hidden="1" customHeight="1">
      <c r="A867" s="24" t="s">
        <v>83</v>
      </c>
      <c r="B867" s="6" t="s">
        <v>25</v>
      </c>
      <c r="C867" s="6" t="s">
        <v>32</v>
      </c>
      <c r="D867" s="16">
        <v>5</v>
      </c>
      <c r="E867" s="14">
        <v>200</v>
      </c>
      <c r="F867" s="7">
        <f t="shared" si="39"/>
        <v>40000</v>
      </c>
    </row>
    <row r="868" spans="1:6" ht="23.25" hidden="1" customHeight="1">
      <c r="A868" s="24" t="s">
        <v>83</v>
      </c>
      <c r="B868" s="6" t="s">
        <v>33</v>
      </c>
      <c r="C868" s="6" t="s">
        <v>34</v>
      </c>
      <c r="D868" s="16">
        <v>3000</v>
      </c>
      <c r="E868" s="14">
        <v>30000</v>
      </c>
      <c r="F868" s="7">
        <f t="shared" si="39"/>
        <v>10000</v>
      </c>
    </row>
    <row r="869" spans="1:6" ht="23.25" hidden="1" customHeight="1">
      <c r="A869" s="24" t="s">
        <v>83</v>
      </c>
      <c r="B869" s="6" t="s">
        <v>33</v>
      </c>
      <c r="C869" s="6" t="s">
        <v>35</v>
      </c>
      <c r="D869" s="16">
        <v>0</v>
      </c>
      <c r="E869" s="14">
        <v>0</v>
      </c>
      <c r="F869" s="7"/>
    </row>
    <row r="870" spans="1:6" ht="23.25" hidden="1" customHeight="1">
      <c r="A870" s="24" t="s">
        <v>83</v>
      </c>
      <c r="B870" s="6" t="s">
        <v>33</v>
      </c>
      <c r="C870" s="6" t="s">
        <v>36</v>
      </c>
      <c r="D870" s="16">
        <v>200</v>
      </c>
      <c r="E870" s="14">
        <v>1000</v>
      </c>
      <c r="F870" s="7">
        <f t="shared" si="39"/>
        <v>5000</v>
      </c>
    </row>
    <row r="871" spans="1:6" ht="23.25" hidden="1" customHeight="1">
      <c r="A871" s="24" t="s">
        <v>83</v>
      </c>
      <c r="B871" s="6" t="s">
        <v>33</v>
      </c>
      <c r="C871" s="6" t="s">
        <v>37</v>
      </c>
      <c r="D871" s="16">
        <v>500</v>
      </c>
      <c r="E871" s="14">
        <v>4000</v>
      </c>
      <c r="F871" s="7">
        <f t="shared" si="39"/>
        <v>8000</v>
      </c>
    </row>
    <row r="872" spans="1:6" ht="23.25" hidden="1" customHeight="1">
      <c r="A872" s="24" t="s">
        <v>83</v>
      </c>
      <c r="B872" s="6" t="s">
        <v>33</v>
      </c>
      <c r="C872" s="6" t="s">
        <v>38</v>
      </c>
      <c r="D872" s="16">
        <v>2</v>
      </c>
      <c r="E872" s="14">
        <v>3.6</v>
      </c>
      <c r="F872" s="7">
        <f t="shared" si="39"/>
        <v>1800</v>
      </c>
    </row>
    <row r="873" spans="1:6" ht="23.25" hidden="1" customHeight="1">
      <c r="A873" s="24" t="s">
        <v>83</v>
      </c>
      <c r="B873" s="6" t="s">
        <v>33</v>
      </c>
      <c r="C873" s="6" t="s">
        <v>39</v>
      </c>
      <c r="D873" s="16">
        <v>0</v>
      </c>
      <c r="E873" s="14">
        <v>0</v>
      </c>
      <c r="F873" s="7"/>
    </row>
    <row r="874" spans="1:6" ht="23.25" hidden="1" customHeight="1">
      <c r="A874" s="24" t="s">
        <v>83</v>
      </c>
      <c r="B874" s="6" t="s">
        <v>33</v>
      </c>
      <c r="C874" s="6" t="s">
        <v>40</v>
      </c>
      <c r="D874" s="16">
        <v>0</v>
      </c>
      <c r="E874" s="14">
        <v>0</v>
      </c>
      <c r="F874" s="7"/>
    </row>
    <row r="875" spans="1:6" ht="23.25" hidden="1" customHeight="1">
      <c r="A875" s="24" t="s">
        <v>83</v>
      </c>
      <c r="B875" s="6" t="s">
        <v>33</v>
      </c>
      <c r="C875" s="6" t="s">
        <v>41</v>
      </c>
      <c r="D875" s="16">
        <v>800</v>
      </c>
      <c r="E875" s="14">
        <v>44000</v>
      </c>
      <c r="F875" s="7">
        <f t="shared" si="39"/>
        <v>55000</v>
      </c>
    </row>
    <row r="876" spans="1:6" ht="23.25" hidden="1" customHeight="1">
      <c r="A876" s="24" t="s">
        <v>83</v>
      </c>
      <c r="B876" s="6" t="s">
        <v>33</v>
      </c>
      <c r="C876" s="6" t="s">
        <v>42</v>
      </c>
      <c r="D876" s="16">
        <v>10</v>
      </c>
      <c r="E876" s="14">
        <v>300</v>
      </c>
      <c r="F876" s="7">
        <f t="shared" si="39"/>
        <v>30000</v>
      </c>
    </row>
    <row r="877" spans="1:6" ht="23.25" hidden="1" customHeight="1">
      <c r="A877" s="24" t="s">
        <v>83</v>
      </c>
      <c r="B877" s="6" t="s">
        <v>33</v>
      </c>
      <c r="C877" s="6" t="s">
        <v>43</v>
      </c>
      <c r="D877" s="16">
        <v>480</v>
      </c>
      <c r="E877" s="14">
        <v>2400</v>
      </c>
      <c r="F877" s="7">
        <f t="shared" si="39"/>
        <v>5000</v>
      </c>
    </row>
    <row r="878" spans="1:6" ht="23.25" customHeight="1">
      <c r="A878" s="24" t="s">
        <v>83</v>
      </c>
      <c r="B878" s="6" t="s">
        <v>44</v>
      </c>
      <c r="C878" s="6" t="s">
        <v>45</v>
      </c>
      <c r="D878" s="16">
        <v>0</v>
      </c>
      <c r="E878" s="14">
        <v>0</v>
      </c>
      <c r="F878" s="7"/>
    </row>
    <row r="879" spans="1:6" ht="23.25" customHeight="1">
      <c r="A879" s="24" t="s">
        <v>83</v>
      </c>
      <c r="B879" s="6" t="s">
        <v>44</v>
      </c>
      <c r="C879" s="6" t="s">
        <v>46</v>
      </c>
      <c r="D879" s="16">
        <v>0</v>
      </c>
      <c r="E879" s="14">
        <v>0</v>
      </c>
      <c r="F879" s="7"/>
    </row>
    <row r="880" spans="1:6" ht="23.25" customHeight="1">
      <c r="A880" s="24" t="s">
        <v>83</v>
      </c>
      <c r="B880" s="6" t="s">
        <v>44</v>
      </c>
      <c r="C880" s="6" t="s">
        <v>47</v>
      </c>
      <c r="D880" s="16">
        <v>10</v>
      </c>
      <c r="E880" s="14">
        <v>8</v>
      </c>
      <c r="F880" s="7">
        <f t="shared" si="39"/>
        <v>800</v>
      </c>
    </row>
    <row r="881" spans="1:6" ht="23.25" customHeight="1">
      <c r="A881" s="24" t="s">
        <v>83</v>
      </c>
      <c r="B881" s="6" t="s">
        <v>44</v>
      </c>
      <c r="C881" s="6" t="s">
        <v>48</v>
      </c>
      <c r="D881" s="16">
        <v>20</v>
      </c>
      <c r="E881" s="14">
        <v>22</v>
      </c>
      <c r="F881" s="7">
        <f t="shared" si="39"/>
        <v>1100</v>
      </c>
    </row>
    <row r="882" spans="1:6" ht="23.25" hidden="1" customHeight="1">
      <c r="A882" s="24" t="s">
        <v>83</v>
      </c>
      <c r="B882" s="6" t="s">
        <v>49</v>
      </c>
      <c r="C882" s="6" t="s">
        <v>50</v>
      </c>
      <c r="D882" s="57">
        <v>783</v>
      </c>
      <c r="E882" s="55">
        <v>40208</v>
      </c>
      <c r="F882" s="7">
        <f t="shared" si="39"/>
        <v>51351.213282247765</v>
      </c>
    </row>
    <row r="883" spans="1:6" ht="23.25" hidden="1" customHeight="1">
      <c r="A883" s="24" t="s">
        <v>83</v>
      </c>
      <c r="B883" s="6" t="s">
        <v>49</v>
      </c>
      <c r="C883" s="6" t="s">
        <v>51</v>
      </c>
      <c r="D883" s="16">
        <v>0</v>
      </c>
      <c r="E883" s="14">
        <v>0</v>
      </c>
      <c r="F883" s="7"/>
    </row>
    <row r="884" spans="1:6" ht="23.25" hidden="1" customHeight="1">
      <c r="A884" s="24" t="s">
        <v>83</v>
      </c>
      <c r="B884" s="6" t="s">
        <v>49</v>
      </c>
      <c r="C884" s="6" t="s">
        <v>52</v>
      </c>
      <c r="D884" s="16">
        <v>0</v>
      </c>
      <c r="E884" s="14">
        <v>0</v>
      </c>
      <c r="F884" s="7"/>
    </row>
    <row r="885" spans="1:6" ht="23.25" hidden="1" customHeight="1">
      <c r="A885" s="24" t="s">
        <v>83</v>
      </c>
      <c r="B885" s="6" t="s">
        <v>49</v>
      </c>
      <c r="C885" s="6" t="s">
        <v>53</v>
      </c>
      <c r="D885" s="16">
        <v>0</v>
      </c>
      <c r="E885" s="14">
        <v>0</v>
      </c>
      <c r="F885" s="7"/>
    </row>
    <row r="886" spans="1:6" ht="23.25" hidden="1" customHeight="1">
      <c r="A886" s="24" t="s">
        <v>83</v>
      </c>
      <c r="B886" s="6" t="s">
        <v>54</v>
      </c>
      <c r="C886" s="6" t="s">
        <v>55</v>
      </c>
      <c r="D886" s="16">
        <v>5</v>
      </c>
      <c r="E886" s="14">
        <v>10</v>
      </c>
      <c r="F886" s="7">
        <f t="shared" si="39"/>
        <v>2000</v>
      </c>
    </row>
    <row r="887" spans="1:6" ht="23.25" hidden="1" customHeight="1">
      <c r="A887" s="24" t="s">
        <v>83</v>
      </c>
      <c r="B887" s="6" t="s">
        <v>54</v>
      </c>
      <c r="C887" s="6" t="s">
        <v>56</v>
      </c>
      <c r="D887" s="16">
        <v>0</v>
      </c>
      <c r="E887" s="14">
        <v>0</v>
      </c>
      <c r="F887" s="7"/>
    </row>
    <row r="888" spans="1:6" ht="23.25" hidden="1" customHeight="1">
      <c r="A888" s="24" t="s">
        <v>83</v>
      </c>
      <c r="B888" s="6" t="s">
        <v>54</v>
      </c>
      <c r="C888" s="6" t="s">
        <v>57</v>
      </c>
      <c r="D888" s="16">
        <v>0</v>
      </c>
      <c r="E888" s="14">
        <v>0</v>
      </c>
      <c r="F888" s="7"/>
    </row>
    <row r="889" spans="1:6" ht="23.25" hidden="1" customHeight="1">
      <c r="A889" s="24" t="s">
        <v>83</v>
      </c>
      <c r="B889" s="6" t="s">
        <v>54</v>
      </c>
      <c r="C889" s="6" t="s">
        <v>58</v>
      </c>
      <c r="D889" s="16">
        <v>100</v>
      </c>
      <c r="E889" s="14">
        <v>400</v>
      </c>
      <c r="F889" s="7">
        <f t="shared" si="39"/>
        <v>4000</v>
      </c>
    </row>
    <row r="890" spans="1:6" ht="23.25" hidden="1" customHeight="1">
      <c r="A890" s="24" t="s">
        <v>83</v>
      </c>
      <c r="B890" s="6" t="s">
        <v>54</v>
      </c>
      <c r="C890" s="6" t="s">
        <v>69</v>
      </c>
      <c r="D890" s="16">
        <v>150</v>
      </c>
      <c r="E890" s="14">
        <v>3750</v>
      </c>
      <c r="F890" s="7">
        <f t="shared" si="39"/>
        <v>25000</v>
      </c>
    </row>
    <row r="891" spans="1:6" ht="23.25" hidden="1" customHeight="1">
      <c r="A891" s="24" t="s">
        <v>83</v>
      </c>
      <c r="B891" s="6"/>
      <c r="C891" s="6" t="s">
        <v>70</v>
      </c>
      <c r="D891" s="11">
        <f>SUM(D842:D890)</f>
        <v>16594</v>
      </c>
      <c r="E891" s="14">
        <f>SUM(E842:E890)</f>
        <v>293685.59999999998</v>
      </c>
      <c r="F891" s="14">
        <v>0</v>
      </c>
    </row>
    <row r="892" spans="1:6" ht="23.25" hidden="1" customHeight="1">
      <c r="A892" s="24" t="s">
        <v>83</v>
      </c>
      <c r="B892" s="6"/>
      <c r="C892" s="6" t="s">
        <v>71</v>
      </c>
      <c r="D892" s="11">
        <f>D891-D893</f>
        <v>14252</v>
      </c>
      <c r="E892" s="14">
        <f>E891-E893</f>
        <v>292052</v>
      </c>
      <c r="F892" s="14">
        <v>0</v>
      </c>
    </row>
    <row r="893" spans="1:6" ht="23.25" hidden="1" customHeight="1">
      <c r="A893" s="24" t="s">
        <v>83</v>
      </c>
      <c r="B893" s="6"/>
      <c r="C893" s="6" t="s">
        <v>72</v>
      </c>
      <c r="D893" s="11">
        <f>D843+D845+D850+D853+D869+D872</f>
        <v>2342</v>
      </c>
      <c r="E893" s="14">
        <f>E843+E845+E850+E853+E869+E872</f>
        <v>1633.6</v>
      </c>
      <c r="F893" s="14">
        <v>0</v>
      </c>
    </row>
    <row r="894" spans="1:6" ht="23.25" hidden="1" customHeight="1">
      <c r="A894" s="24" t="s">
        <v>83</v>
      </c>
      <c r="B894" s="12"/>
      <c r="C894" s="6" t="s">
        <v>74</v>
      </c>
      <c r="D894" s="11">
        <v>11798</v>
      </c>
      <c r="E894" s="14"/>
      <c r="F894" s="14">
        <v>0</v>
      </c>
    </row>
    <row r="895" spans="1:6" ht="23.25" hidden="1" customHeight="1">
      <c r="A895" s="24" t="s">
        <v>83</v>
      </c>
      <c r="B895" s="12"/>
      <c r="C895" s="6" t="s">
        <v>73</v>
      </c>
      <c r="D895" s="11">
        <v>2700</v>
      </c>
      <c r="E895" s="14"/>
      <c r="F895" s="14">
        <v>0</v>
      </c>
    </row>
    <row r="896" spans="1:6" ht="23.25" hidden="1" customHeight="1">
      <c r="A896" s="24" t="s">
        <v>83</v>
      </c>
      <c r="B896" s="12"/>
      <c r="C896" s="6" t="s">
        <v>62</v>
      </c>
      <c r="D896" s="11">
        <f>D891+D894+D895</f>
        <v>31092</v>
      </c>
      <c r="E896" s="14"/>
      <c r="F896" s="14">
        <v>0</v>
      </c>
    </row>
    <row r="897" spans="1:6" ht="23.25" hidden="1" customHeight="1">
      <c r="A897" s="1" t="s">
        <v>84</v>
      </c>
      <c r="B897" s="6" t="s">
        <v>0</v>
      </c>
      <c r="C897" s="6" t="s">
        <v>1</v>
      </c>
      <c r="D897" s="7" t="s">
        <v>2</v>
      </c>
      <c r="E897" s="7" t="s">
        <v>3</v>
      </c>
      <c r="F897" s="8" t="s">
        <v>61</v>
      </c>
    </row>
    <row r="898" spans="1:6" ht="23.25" hidden="1" customHeight="1">
      <c r="A898" s="1" t="s">
        <v>84</v>
      </c>
      <c r="B898" s="6" t="s">
        <v>4</v>
      </c>
      <c r="C898" s="6" t="s">
        <v>5</v>
      </c>
      <c r="D898" s="58">
        <v>2100</v>
      </c>
      <c r="E898" s="59">
        <v>7980</v>
      </c>
      <c r="F898" s="7">
        <f>E898/D898*1000</f>
        <v>3800</v>
      </c>
    </row>
    <row r="899" spans="1:6" ht="23.25" hidden="1" customHeight="1">
      <c r="A899" s="1" t="s">
        <v>84</v>
      </c>
      <c r="B899" s="6" t="s">
        <v>4</v>
      </c>
      <c r="C899" s="6" t="s">
        <v>6</v>
      </c>
      <c r="D899" s="45">
        <v>2500</v>
      </c>
      <c r="E899" s="46">
        <f>D899*1.3</f>
        <v>3250</v>
      </c>
      <c r="F899" s="46">
        <v>1300</v>
      </c>
    </row>
    <row r="900" spans="1:6" ht="23.25" hidden="1" customHeight="1">
      <c r="A900" s="1" t="s">
        <v>84</v>
      </c>
      <c r="B900" s="6" t="s">
        <v>4</v>
      </c>
      <c r="C900" s="6" t="s">
        <v>7</v>
      </c>
      <c r="D900" s="45">
        <v>810</v>
      </c>
      <c r="E900" s="46">
        <f>D900*3.9</f>
        <v>3159</v>
      </c>
      <c r="F900" s="46">
        <v>3900</v>
      </c>
    </row>
    <row r="901" spans="1:6" ht="23.25" hidden="1" customHeight="1">
      <c r="A901" s="1" t="s">
        <v>84</v>
      </c>
      <c r="B901" s="6" t="s">
        <v>4</v>
      </c>
      <c r="C901" s="6" t="s">
        <v>8</v>
      </c>
      <c r="D901" s="45">
        <v>500</v>
      </c>
      <c r="E901" s="46">
        <f>1.3*D901</f>
        <v>650</v>
      </c>
      <c r="F901" s="46">
        <v>1300</v>
      </c>
    </row>
    <row r="902" spans="1:6" ht="23.25" hidden="1" customHeight="1">
      <c r="A902" s="1" t="s">
        <v>84</v>
      </c>
      <c r="B902" s="6" t="s">
        <v>4</v>
      </c>
      <c r="C902" s="6" t="s">
        <v>9</v>
      </c>
      <c r="D902" s="45">
        <v>0</v>
      </c>
      <c r="E902" s="46">
        <v>0</v>
      </c>
      <c r="F902" s="46">
        <v>0</v>
      </c>
    </row>
    <row r="903" spans="1:6" ht="23.25" hidden="1" customHeight="1">
      <c r="A903" s="1" t="s">
        <v>84</v>
      </c>
      <c r="B903" s="6" t="s">
        <v>4</v>
      </c>
      <c r="C903" s="6" t="s">
        <v>10</v>
      </c>
      <c r="D903" s="45">
        <v>0</v>
      </c>
      <c r="E903" s="46">
        <v>0</v>
      </c>
      <c r="F903" s="46">
        <v>0</v>
      </c>
    </row>
    <row r="904" spans="1:6" ht="23.25" hidden="1" customHeight="1">
      <c r="A904" s="1" t="s">
        <v>84</v>
      </c>
      <c r="B904" s="6" t="s">
        <v>4</v>
      </c>
      <c r="C904" s="6" t="s">
        <v>11</v>
      </c>
      <c r="D904" s="45">
        <v>0</v>
      </c>
      <c r="E904" s="46">
        <v>0</v>
      </c>
      <c r="F904" s="46">
        <v>0</v>
      </c>
    </row>
    <row r="905" spans="1:6" ht="23.25" hidden="1" customHeight="1">
      <c r="A905" s="1" t="s">
        <v>84</v>
      </c>
      <c r="B905" s="6" t="s">
        <v>12</v>
      </c>
      <c r="C905" s="6" t="s">
        <v>13</v>
      </c>
      <c r="D905" s="45">
        <v>60</v>
      </c>
      <c r="E905" s="46">
        <f>1.6*D905</f>
        <v>96</v>
      </c>
      <c r="F905" s="46">
        <v>1600</v>
      </c>
    </row>
    <row r="906" spans="1:6" ht="23.25" hidden="1" customHeight="1">
      <c r="A906" s="1" t="s">
        <v>84</v>
      </c>
      <c r="B906" s="6" t="s">
        <v>12</v>
      </c>
      <c r="C906" s="6" t="s">
        <v>14</v>
      </c>
      <c r="D906" s="45">
        <v>200</v>
      </c>
      <c r="E906" s="46">
        <f>0.75*D906</f>
        <v>150</v>
      </c>
      <c r="F906" s="46">
        <v>750</v>
      </c>
    </row>
    <row r="907" spans="1:6" ht="23.25" hidden="1" customHeight="1">
      <c r="A907" s="1" t="s">
        <v>84</v>
      </c>
      <c r="B907" s="6" t="s">
        <v>12</v>
      </c>
      <c r="C907" s="6" t="s">
        <v>15</v>
      </c>
      <c r="D907" s="58">
        <v>640</v>
      </c>
      <c r="E907" s="59">
        <v>1281</v>
      </c>
      <c r="F907" s="59">
        <v>2002</v>
      </c>
    </row>
    <row r="908" spans="1:6" ht="23.25" hidden="1" customHeight="1">
      <c r="A908" s="1" t="s">
        <v>84</v>
      </c>
      <c r="B908" s="6" t="s">
        <v>12</v>
      </c>
      <c r="C908" s="6" t="s">
        <v>16</v>
      </c>
      <c r="D908" s="45">
        <v>80</v>
      </c>
      <c r="E908" s="46">
        <f>1.1*D908</f>
        <v>88</v>
      </c>
      <c r="F908" s="46">
        <v>1100</v>
      </c>
    </row>
    <row r="909" spans="1:6" ht="23.25" hidden="1" customHeight="1">
      <c r="A909" s="1" t="s">
        <v>84</v>
      </c>
      <c r="B909" s="6" t="s">
        <v>12</v>
      </c>
      <c r="C909" s="6" t="s">
        <v>17</v>
      </c>
      <c r="D909" s="45">
        <v>300</v>
      </c>
      <c r="E909" s="46">
        <f>0.55*D909</f>
        <v>165</v>
      </c>
      <c r="F909" s="46">
        <v>550</v>
      </c>
    </row>
    <row r="910" spans="1:6" ht="23.25" hidden="1" customHeight="1">
      <c r="A910" s="1" t="s">
        <v>84</v>
      </c>
      <c r="B910" s="6" t="s">
        <v>12</v>
      </c>
      <c r="C910" s="6" t="s">
        <v>18</v>
      </c>
      <c r="D910" s="45">
        <v>0</v>
      </c>
      <c r="E910" s="46">
        <v>0</v>
      </c>
      <c r="F910" s="46">
        <v>0</v>
      </c>
    </row>
    <row r="911" spans="1:6" ht="23.25" hidden="1" customHeight="1">
      <c r="A911" s="1" t="s">
        <v>84</v>
      </c>
      <c r="B911" s="6" t="s">
        <v>19</v>
      </c>
      <c r="C911" s="6" t="s">
        <v>20</v>
      </c>
      <c r="D911" s="45">
        <v>0</v>
      </c>
      <c r="E911" s="46">
        <v>0</v>
      </c>
      <c r="F911" s="46">
        <v>0</v>
      </c>
    </row>
    <row r="912" spans="1:6" ht="23.25" hidden="1" customHeight="1">
      <c r="A912" s="1" t="s">
        <v>84</v>
      </c>
      <c r="B912" s="6" t="s">
        <v>19</v>
      </c>
      <c r="C912" s="6" t="s">
        <v>21</v>
      </c>
      <c r="D912" s="45">
        <v>0</v>
      </c>
      <c r="E912" s="46">
        <v>0</v>
      </c>
      <c r="F912" s="46">
        <v>0</v>
      </c>
    </row>
    <row r="913" spans="1:6" ht="23.25" hidden="1" customHeight="1">
      <c r="A913" s="1" t="s">
        <v>84</v>
      </c>
      <c r="B913" s="6" t="s">
        <v>19</v>
      </c>
      <c r="C913" s="6" t="s">
        <v>22</v>
      </c>
      <c r="D913" s="45">
        <v>0</v>
      </c>
      <c r="E913" s="46">
        <v>0</v>
      </c>
      <c r="F913" s="46">
        <v>0</v>
      </c>
    </row>
    <row r="914" spans="1:6" ht="23.25" hidden="1" customHeight="1">
      <c r="A914" s="1" t="s">
        <v>84</v>
      </c>
      <c r="B914" s="6" t="s">
        <v>19</v>
      </c>
      <c r="C914" s="6" t="s">
        <v>23</v>
      </c>
      <c r="D914" s="45">
        <v>65</v>
      </c>
      <c r="E914" s="46">
        <f>27*65</f>
        <v>1755</v>
      </c>
      <c r="F914" s="46">
        <v>27000</v>
      </c>
    </row>
    <row r="915" spans="1:6" ht="23.25" hidden="1" customHeight="1">
      <c r="A915" s="1" t="s">
        <v>84</v>
      </c>
      <c r="B915" s="6" t="s">
        <v>19</v>
      </c>
      <c r="C915" s="6" t="s">
        <v>24</v>
      </c>
      <c r="D915" s="45">
        <v>0</v>
      </c>
      <c r="E915" s="46">
        <v>0</v>
      </c>
      <c r="F915" s="46">
        <v>0</v>
      </c>
    </row>
    <row r="916" spans="1:6" ht="23.25" hidden="1" customHeight="1">
      <c r="A916" s="1" t="s">
        <v>84</v>
      </c>
      <c r="B916" s="6" t="s">
        <v>25</v>
      </c>
      <c r="C916" s="6" t="s">
        <v>26</v>
      </c>
      <c r="D916" s="45">
        <v>2300</v>
      </c>
      <c r="E916" s="46">
        <f>25*D916</f>
        <v>57500</v>
      </c>
      <c r="F916" s="46">
        <v>25000</v>
      </c>
    </row>
    <row r="917" spans="1:6" ht="23.25" hidden="1" customHeight="1">
      <c r="A917" s="1" t="s">
        <v>84</v>
      </c>
      <c r="B917" s="6" t="s">
        <v>25</v>
      </c>
      <c r="C917" s="6" t="s">
        <v>60</v>
      </c>
      <c r="D917" s="45">
        <v>50</v>
      </c>
      <c r="E917" s="46">
        <v>3000</v>
      </c>
      <c r="F917" s="46">
        <v>60000</v>
      </c>
    </row>
    <row r="918" spans="1:6" ht="23.25" hidden="1" customHeight="1">
      <c r="A918" s="1" t="s">
        <v>84</v>
      </c>
      <c r="B918" s="6" t="s">
        <v>25</v>
      </c>
      <c r="C918" s="6" t="s">
        <v>27</v>
      </c>
      <c r="D918" s="45">
        <v>0</v>
      </c>
      <c r="E918" s="46">
        <v>0</v>
      </c>
      <c r="F918" s="46">
        <v>0</v>
      </c>
    </row>
    <row r="919" spans="1:6" ht="23.25" hidden="1" customHeight="1">
      <c r="A919" s="1" t="s">
        <v>84</v>
      </c>
      <c r="B919" s="6" t="s">
        <v>25</v>
      </c>
      <c r="C919" s="6" t="s">
        <v>28</v>
      </c>
      <c r="D919" s="45">
        <v>0</v>
      </c>
      <c r="E919" s="46">
        <v>0</v>
      </c>
      <c r="F919" s="46">
        <v>0</v>
      </c>
    </row>
    <row r="920" spans="1:6" ht="23.25" hidden="1" customHeight="1">
      <c r="A920" s="1" t="s">
        <v>84</v>
      </c>
      <c r="B920" s="6" t="s">
        <v>25</v>
      </c>
      <c r="C920" s="6" t="s">
        <v>29</v>
      </c>
      <c r="D920" s="45">
        <v>0</v>
      </c>
      <c r="E920" s="46">
        <v>0</v>
      </c>
      <c r="F920" s="46">
        <v>0</v>
      </c>
    </row>
    <row r="921" spans="1:6" ht="23.25" hidden="1" customHeight="1">
      <c r="A921" s="1" t="s">
        <v>84</v>
      </c>
      <c r="B921" s="6" t="s">
        <v>25</v>
      </c>
      <c r="C921" s="6" t="s">
        <v>30</v>
      </c>
      <c r="D921" s="45">
        <v>70</v>
      </c>
      <c r="E921" s="46">
        <f>7*D921</f>
        <v>490</v>
      </c>
      <c r="F921" s="46">
        <v>7000</v>
      </c>
    </row>
    <row r="922" spans="1:6" ht="23.25" hidden="1" customHeight="1">
      <c r="A922" s="1" t="s">
        <v>84</v>
      </c>
      <c r="B922" s="6" t="s">
        <v>25</v>
      </c>
      <c r="C922" s="6" t="s">
        <v>31</v>
      </c>
      <c r="D922" s="45">
        <v>0</v>
      </c>
      <c r="E922" s="46">
        <v>0</v>
      </c>
      <c r="F922" s="46">
        <v>0</v>
      </c>
    </row>
    <row r="923" spans="1:6" ht="23.25" hidden="1" customHeight="1">
      <c r="A923" s="1" t="s">
        <v>84</v>
      </c>
      <c r="B923" s="6" t="s">
        <v>25</v>
      </c>
      <c r="C923" s="6" t="s">
        <v>32</v>
      </c>
      <c r="D923" s="45">
        <v>0</v>
      </c>
      <c r="E923" s="46">
        <v>0</v>
      </c>
      <c r="F923" s="46">
        <v>0</v>
      </c>
    </row>
    <row r="924" spans="1:6" ht="23.25" hidden="1" customHeight="1">
      <c r="A924" s="1" t="s">
        <v>84</v>
      </c>
      <c r="B924" s="6" t="s">
        <v>33</v>
      </c>
      <c r="C924" s="6" t="s">
        <v>34</v>
      </c>
      <c r="D924" s="45">
        <v>800</v>
      </c>
      <c r="E924" s="46">
        <v>7200</v>
      </c>
      <c r="F924" s="46">
        <v>9000</v>
      </c>
    </row>
    <row r="925" spans="1:6" ht="23.25" hidden="1" customHeight="1">
      <c r="A925" s="1" t="s">
        <v>84</v>
      </c>
      <c r="B925" s="6" t="s">
        <v>33</v>
      </c>
      <c r="C925" s="6" t="s">
        <v>35</v>
      </c>
      <c r="D925" s="45">
        <v>120</v>
      </c>
      <c r="E925" s="46">
        <f>2.2*D925</f>
        <v>264</v>
      </c>
      <c r="F925" s="46">
        <v>2200</v>
      </c>
    </row>
    <row r="926" spans="1:6" ht="23.25" hidden="1" customHeight="1">
      <c r="A926" s="1" t="s">
        <v>84</v>
      </c>
      <c r="B926" s="6" t="s">
        <v>33</v>
      </c>
      <c r="C926" s="6" t="s">
        <v>36</v>
      </c>
      <c r="D926" s="45">
        <v>50</v>
      </c>
      <c r="E926" s="46">
        <v>225</v>
      </c>
      <c r="F926" s="46">
        <v>4500</v>
      </c>
    </row>
    <row r="927" spans="1:6" ht="23.25" hidden="1" customHeight="1">
      <c r="A927" s="1" t="s">
        <v>84</v>
      </c>
      <c r="B927" s="6" t="s">
        <v>33</v>
      </c>
      <c r="C927" s="6" t="s">
        <v>37</v>
      </c>
      <c r="D927" s="45">
        <v>1050</v>
      </c>
      <c r="E927" s="46">
        <v>8400</v>
      </c>
      <c r="F927" s="46">
        <v>8000</v>
      </c>
    </row>
    <row r="928" spans="1:6" ht="23.25" hidden="1" customHeight="1">
      <c r="A928" s="1" t="s">
        <v>84</v>
      </c>
      <c r="B928" s="6" t="s">
        <v>33</v>
      </c>
      <c r="C928" s="6" t="s">
        <v>38</v>
      </c>
      <c r="D928" s="45">
        <v>200</v>
      </c>
      <c r="E928" s="46">
        <v>500</v>
      </c>
      <c r="F928" s="46">
        <v>2500</v>
      </c>
    </row>
    <row r="929" spans="1:6" ht="23.25" hidden="1" customHeight="1">
      <c r="A929" s="1" t="s">
        <v>84</v>
      </c>
      <c r="B929" s="6" t="s">
        <v>33</v>
      </c>
      <c r="C929" s="6" t="s">
        <v>39</v>
      </c>
      <c r="D929" s="45">
        <v>0</v>
      </c>
      <c r="E929" s="46">
        <v>0</v>
      </c>
      <c r="F929" s="46">
        <v>0</v>
      </c>
    </row>
    <row r="930" spans="1:6" ht="23.25" hidden="1" customHeight="1">
      <c r="A930" s="1" t="s">
        <v>84</v>
      </c>
      <c r="B930" s="6" t="s">
        <v>33</v>
      </c>
      <c r="C930" s="6" t="s">
        <v>40</v>
      </c>
      <c r="D930" s="45">
        <v>0</v>
      </c>
      <c r="E930" s="46">
        <v>0</v>
      </c>
      <c r="F930" s="46">
        <v>0</v>
      </c>
    </row>
    <row r="931" spans="1:6" ht="23.25" hidden="1" customHeight="1">
      <c r="A931" s="1" t="s">
        <v>84</v>
      </c>
      <c r="B931" s="6" t="s">
        <v>33</v>
      </c>
      <c r="C931" s="6" t="s">
        <v>41</v>
      </c>
      <c r="D931" s="45">
        <v>120</v>
      </c>
      <c r="E931" s="46">
        <v>7200</v>
      </c>
      <c r="F931" s="46">
        <v>60000</v>
      </c>
    </row>
    <row r="932" spans="1:6" ht="23.25" hidden="1" customHeight="1">
      <c r="A932" s="1" t="s">
        <v>84</v>
      </c>
      <c r="B932" s="6" t="s">
        <v>33</v>
      </c>
      <c r="C932" s="6" t="s">
        <v>42</v>
      </c>
      <c r="D932" s="45">
        <v>0</v>
      </c>
      <c r="E932" s="46">
        <v>0</v>
      </c>
      <c r="F932" s="46">
        <v>0</v>
      </c>
    </row>
    <row r="933" spans="1:6" ht="23.25" hidden="1" customHeight="1">
      <c r="A933" s="1" t="s">
        <v>84</v>
      </c>
      <c r="B933" s="6" t="s">
        <v>33</v>
      </c>
      <c r="C933" s="6" t="s">
        <v>43</v>
      </c>
      <c r="D933" s="45">
        <v>80</v>
      </c>
      <c r="E933" s="46">
        <v>400</v>
      </c>
      <c r="F933" s="46">
        <v>5000</v>
      </c>
    </row>
    <row r="934" spans="1:6" ht="23.25" customHeight="1">
      <c r="A934" s="1" t="s">
        <v>84</v>
      </c>
      <c r="B934" s="6" t="s">
        <v>44</v>
      </c>
      <c r="C934" s="6" t="s">
        <v>45</v>
      </c>
      <c r="D934" s="45">
        <v>0</v>
      </c>
      <c r="E934" s="46">
        <v>0</v>
      </c>
      <c r="F934" s="46">
        <v>0</v>
      </c>
    </row>
    <row r="935" spans="1:6" ht="23.25" customHeight="1">
      <c r="A935" s="1" t="s">
        <v>84</v>
      </c>
      <c r="B935" s="6" t="s">
        <v>44</v>
      </c>
      <c r="C935" s="6" t="s">
        <v>46</v>
      </c>
      <c r="D935" s="45">
        <v>0</v>
      </c>
      <c r="E935" s="46">
        <v>0</v>
      </c>
      <c r="F935" s="46">
        <v>0</v>
      </c>
    </row>
    <row r="936" spans="1:6" ht="23.25" customHeight="1">
      <c r="A936" s="1" t="s">
        <v>84</v>
      </c>
      <c r="B936" s="6" t="s">
        <v>44</v>
      </c>
      <c r="C936" s="6" t="s">
        <v>47</v>
      </c>
      <c r="D936" s="45">
        <v>0</v>
      </c>
      <c r="E936" s="46">
        <v>0</v>
      </c>
      <c r="F936" s="46">
        <v>0</v>
      </c>
    </row>
    <row r="937" spans="1:6" ht="23.25" customHeight="1">
      <c r="A937" s="1" t="s">
        <v>84</v>
      </c>
      <c r="B937" s="6" t="s">
        <v>44</v>
      </c>
      <c r="C937" s="6" t="s">
        <v>48</v>
      </c>
      <c r="D937" s="45">
        <v>20</v>
      </c>
      <c r="E937" s="46">
        <v>25</v>
      </c>
      <c r="F937" s="7">
        <f t="shared" ref="F937" si="40">E937/D937*1000</f>
        <v>1250</v>
      </c>
    </row>
    <row r="938" spans="1:6" ht="23.25" hidden="1" customHeight="1">
      <c r="A938" s="1" t="s">
        <v>84</v>
      </c>
      <c r="B938" s="6" t="s">
        <v>49</v>
      </c>
      <c r="C938" s="6" t="s">
        <v>50</v>
      </c>
      <c r="D938" s="58">
        <v>3</v>
      </c>
      <c r="E938" s="59">
        <v>77</v>
      </c>
      <c r="F938" s="59">
        <v>25695</v>
      </c>
    </row>
    <row r="939" spans="1:6" ht="23.25" hidden="1" customHeight="1">
      <c r="A939" s="1" t="s">
        <v>84</v>
      </c>
      <c r="B939" s="6" t="s">
        <v>49</v>
      </c>
      <c r="C939" s="6" t="s">
        <v>51</v>
      </c>
      <c r="D939" s="45">
        <v>0</v>
      </c>
      <c r="E939" s="46">
        <v>0</v>
      </c>
      <c r="F939" s="46">
        <v>0</v>
      </c>
    </row>
    <row r="940" spans="1:6" ht="23.25" hidden="1" customHeight="1">
      <c r="A940" s="1" t="s">
        <v>84</v>
      </c>
      <c r="B940" s="6" t="s">
        <v>49</v>
      </c>
      <c r="C940" s="6" t="s">
        <v>52</v>
      </c>
      <c r="D940" s="45">
        <v>0</v>
      </c>
      <c r="E940" s="46">
        <v>0</v>
      </c>
      <c r="F940" s="46">
        <v>0</v>
      </c>
    </row>
    <row r="941" spans="1:6" ht="23.25" hidden="1" customHeight="1">
      <c r="A941" s="1" t="s">
        <v>84</v>
      </c>
      <c r="B941" s="6" t="s">
        <v>49</v>
      </c>
      <c r="C941" s="6" t="s">
        <v>53</v>
      </c>
      <c r="D941" s="45">
        <v>0</v>
      </c>
      <c r="E941" s="46">
        <v>0</v>
      </c>
      <c r="F941" s="46">
        <v>0</v>
      </c>
    </row>
    <row r="942" spans="1:6" ht="23.25" hidden="1" customHeight="1">
      <c r="A942" s="1" t="s">
        <v>84</v>
      </c>
      <c r="B942" s="6" t="s">
        <v>54</v>
      </c>
      <c r="C942" s="6" t="s">
        <v>55</v>
      </c>
      <c r="D942" s="45">
        <v>0</v>
      </c>
      <c r="E942" s="46">
        <v>0</v>
      </c>
      <c r="F942" s="46">
        <v>0</v>
      </c>
    </row>
    <row r="943" spans="1:6" ht="23.25" hidden="1" customHeight="1">
      <c r="A943" s="1" t="s">
        <v>84</v>
      </c>
      <c r="B943" s="6" t="s">
        <v>54</v>
      </c>
      <c r="C943" s="6" t="s">
        <v>56</v>
      </c>
      <c r="D943" s="45">
        <v>0</v>
      </c>
      <c r="E943" s="46">
        <v>0</v>
      </c>
      <c r="F943" s="46">
        <v>0</v>
      </c>
    </row>
    <row r="944" spans="1:6" ht="23.25" hidden="1" customHeight="1">
      <c r="A944" s="1" t="s">
        <v>84</v>
      </c>
      <c r="B944" s="6" t="s">
        <v>54</v>
      </c>
      <c r="C944" s="6" t="s">
        <v>57</v>
      </c>
      <c r="D944" s="45">
        <v>0</v>
      </c>
      <c r="E944" s="46">
        <v>0</v>
      </c>
      <c r="F944" s="46">
        <v>0</v>
      </c>
    </row>
    <row r="945" spans="1:6" ht="23.25" hidden="1" customHeight="1">
      <c r="A945" s="1" t="s">
        <v>84</v>
      </c>
      <c r="B945" s="6" t="s">
        <v>54</v>
      </c>
      <c r="C945" s="6" t="s">
        <v>58</v>
      </c>
      <c r="D945" s="45">
        <v>0</v>
      </c>
      <c r="E945" s="46">
        <v>0</v>
      </c>
      <c r="F945" s="46">
        <v>0</v>
      </c>
    </row>
    <row r="946" spans="1:6" ht="23.25" hidden="1" customHeight="1">
      <c r="A946" s="1" t="s">
        <v>84</v>
      </c>
      <c r="B946" s="6" t="s">
        <v>54</v>
      </c>
      <c r="C946" s="6" t="s">
        <v>69</v>
      </c>
      <c r="D946" s="45">
        <v>10</v>
      </c>
      <c r="E946" s="46">
        <v>600</v>
      </c>
      <c r="F946" s="7">
        <f t="shared" ref="F946" si="41">E946/D946*1000</f>
        <v>60000</v>
      </c>
    </row>
    <row r="947" spans="1:6" ht="23.25" hidden="1" customHeight="1">
      <c r="A947" s="1" t="s">
        <v>84</v>
      </c>
      <c r="B947" s="6"/>
      <c r="C947" s="6" t="s">
        <v>70</v>
      </c>
      <c r="D947" s="47">
        <f>SUM(D898:D946)</f>
        <v>12128</v>
      </c>
      <c r="E947" s="46">
        <f>SUM(E898:E946)</f>
        <v>104455</v>
      </c>
      <c r="F947" s="46"/>
    </row>
    <row r="948" spans="1:6" ht="23.25" hidden="1" customHeight="1">
      <c r="A948" s="1" t="s">
        <v>84</v>
      </c>
      <c r="B948" s="6"/>
      <c r="C948" s="6" t="s">
        <v>71</v>
      </c>
      <c r="D948" s="47">
        <f>D947-D949</f>
        <v>8308</v>
      </c>
      <c r="E948" s="46">
        <f>E947-E949</f>
        <v>99476</v>
      </c>
      <c r="F948" s="46"/>
    </row>
    <row r="949" spans="1:6" ht="23.25" hidden="1" customHeight="1">
      <c r="A949" s="1" t="s">
        <v>84</v>
      </c>
      <c r="B949" s="6"/>
      <c r="C949" s="6" t="s">
        <v>72</v>
      </c>
      <c r="D949" s="47">
        <f>D899+D901+D906+D909+D925+D928</f>
        <v>3820</v>
      </c>
      <c r="E949" s="46">
        <f>E899+E901+E906+E909+E925+E928</f>
        <v>4979</v>
      </c>
      <c r="F949" s="46"/>
    </row>
    <row r="950" spans="1:6" ht="23.25" hidden="1" customHeight="1">
      <c r="A950" s="1" t="s">
        <v>84</v>
      </c>
      <c r="B950" s="12"/>
      <c r="C950" s="6" t="s">
        <v>74</v>
      </c>
      <c r="D950" s="45">
        <v>2500</v>
      </c>
      <c r="E950" s="46"/>
      <c r="F950" s="46"/>
    </row>
    <row r="951" spans="1:6" ht="23.25" hidden="1" customHeight="1">
      <c r="A951" s="1" t="s">
        <v>84</v>
      </c>
      <c r="B951" s="12"/>
      <c r="C951" s="6" t="s">
        <v>73</v>
      </c>
      <c r="D951" s="45">
        <v>2900</v>
      </c>
      <c r="E951" s="46"/>
      <c r="F951" s="46"/>
    </row>
    <row r="952" spans="1:6" ht="23.25" hidden="1" customHeight="1">
      <c r="A952" s="1" t="s">
        <v>84</v>
      </c>
      <c r="B952" s="12"/>
      <c r="C952" s="6" t="s">
        <v>62</v>
      </c>
      <c r="D952" s="11">
        <f>D947+D950+D951</f>
        <v>17528</v>
      </c>
      <c r="E952" s="7"/>
      <c r="F952" s="7"/>
    </row>
    <row r="953" spans="1:6" ht="23.25" hidden="1" customHeight="1">
      <c r="A953" s="1" t="s">
        <v>85</v>
      </c>
      <c r="B953" s="6" t="s">
        <v>0</v>
      </c>
      <c r="C953" s="6" t="s">
        <v>1</v>
      </c>
      <c r="D953" s="7" t="s">
        <v>2</v>
      </c>
      <c r="E953" s="7" t="s">
        <v>3</v>
      </c>
      <c r="F953" s="8" t="s">
        <v>61</v>
      </c>
    </row>
    <row r="954" spans="1:6" ht="23.25" hidden="1" customHeight="1">
      <c r="A954" s="1" t="s">
        <v>85</v>
      </c>
      <c r="B954" s="6" t="s">
        <v>4</v>
      </c>
      <c r="C954" s="6" t="s">
        <v>5</v>
      </c>
      <c r="D954" s="56">
        <v>1800</v>
      </c>
      <c r="E954" s="56">
        <v>9000</v>
      </c>
      <c r="F954" s="7">
        <f>E954/D954*1000</f>
        <v>5000</v>
      </c>
    </row>
    <row r="955" spans="1:6" ht="23.25" hidden="1" customHeight="1">
      <c r="A955" s="1" t="s">
        <v>85</v>
      </c>
      <c r="B955" s="6" t="s">
        <v>4</v>
      </c>
      <c r="C955" s="6" t="s">
        <v>6</v>
      </c>
      <c r="D955" s="49"/>
      <c r="E955" s="49"/>
      <c r="F955" s="7"/>
    </row>
    <row r="956" spans="1:6" ht="23.25" hidden="1" customHeight="1">
      <c r="A956" s="1" t="s">
        <v>85</v>
      </c>
      <c r="B956" s="6" t="s">
        <v>4</v>
      </c>
      <c r="C956" s="6" t="s">
        <v>7</v>
      </c>
      <c r="D956" s="49">
        <v>800</v>
      </c>
      <c r="E956" s="49">
        <v>3400</v>
      </c>
      <c r="F956" s="7">
        <f t="shared" ref="F956:F1002" si="42">E956/D956*1000</f>
        <v>4250</v>
      </c>
    </row>
    <row r="957" spans="1:6" ht="23.25" hidden="1" customHeight="1">
      <c r="A957" s="1" t="s">
        <v>85</v>
      </c>
      <c r="B957" s="6" t="s">
        <v>4</v>
      </c>
      <c r="C957" s="6" t="s">
        <v>8</v>
      </c>
      <c r="D957" s="49"/>
      <c r="E957" s="49"/>
      <c r="F957" s="7"/>
    </row>
    <row r="958" spans="1:6" ht="23.25" hidden="1" customHeight="1">
      <c r="A958" s="1" t="s">
        <v>85</v>
      </c>
      <c r="B958" s="6" t="s">
        <v>4</v>
      </c>
      <c r="C958" s="6" t="s">
        <v>9</v>
      </c>
      <c r="D958" s="49">
        <v>800</v>
      </c>
      <c r="E958" s="49">
        <v>4800</v>
      </c>
      <c r="F958" s="7">
        <f t="shared" si="42"/>
        <v>6000</v>
      </c>
    </row>
    <row r="959" spans="1:6" ht="23.25" hidden="1" customHeight="1">
      <c r="A959" s="1" t="s">
        <v>85</v>
      </c>
      <c r="B959" s="6" t="s">
        <v>4</v>
      </c>
      <c r="C959" s="6" t="s">
        <v>10</v>
      </c>
      <c r="D959" s="49"/>
      <c r="E959" s="49"/>
      <c r="F959" s="7"/>
    </row>
    <row r="960" spans="1:6" ht="23.25" hidden="1" customHeight="1">
      <c r="A960" s="1" t="s">
        <v>85</v>
      </c>
      <c r="B960" s="6" t="s">
        <v>4</v>
      </c>
      <c r="C960" s="6" t="s">
        <v>11</v>
      </c>
      <c r="D960" s="49">
        <v>15</v>
      </c>
      <c r="E960" s="49">
        <v>23</v>
      </c>
      <c r="F960" s="7">
        <f t="shared" si="42"/>
        <v>1533.3333333333335</v>
      </c>
    </row>
    <row r="961" spans="1:6" ht="23.25" hidden="1" customHeight="1">
      <c r="A961" s="1" t="s">
        <v>85</v>
      </c>
      <c r="B961" s="6" t="s">
        <v>12</v>
      </c>
      <c r="C961" s="6" t="s">
        <v>13</v>
      </c>
      <c r="D961" s="49"/>
      <c r="E961" s="49"/>
      <c r="F961" s="7"/>
    </row>
    <row r="962" spans="1:6" ht="23.25" hidden="1" customHeight="1">
      <c r="A962" s="1" t="s">
        <v>85</v>
      </c>
      <c r="B962" s="6" t="s">
        <v>12</v>
      </c>
      <c r="C962" s="6" t="s">
        <v>14</v>
      </c>
      <c r="D962" s="49"/>
      <c r="E962" s="49"/>
      <c r="F962" s="7"/>
    </row>
    <row r="963" spans="1:6" ht="23.25" hidden="1" customHeight="1">
      <c r="A963" s="1" t="s">
        <v>85</v>
      </c>
      <c r="B963" s="6" t="s">
        <v>12</v>
      </c>
      <c r="C963" s="6" t="s">
        <v>15</v>
      </c>
      <c r="D963" s="49"/>
      <c r="E963" s="49"/>
      <c r="F963" s="7"/>
    </row>
    <row r="964" spans="1:6" ht="23.25" hidden="1" customHeight="1">
      <c r="A964" s="1" t="s">
        <v>85</v>
      </c>
      <c r="B964" s="6" t="s">
        <v>12</v>
      </c>
      <c r="C964" s="6" t="s">
        <v>16</v>
      </c>
      <c r="D964" s="49"/>
      <c r="E964" s="49"/>
      <c r="F964" s="7"/>
    </row>
    <row r="965" spans="1:6" ht="23.25" hidden="1" customHeight="1">
      <c r="A965" s="1" t="s">
        <v>85</v>
      </c>
      <c r="B965" s="6" t="s">
        <v>12</v>
      </c>
      <c r="C965" s="6" t="s">
        <v>17</v>
      </c>
      <c r="D965" s="49"/>
      <c r="E965" s="49"/>
      <c r="F965" s="7"/>
    </row>
    <row r="966" spans="1:6" ht="23.25" hidden="1" customHeight="1">
      <c r="A966" s="1" t="s">
        <v>85</v>
      </c>
      <c r="B966" s="6" t="s">
        <v>12</v>
      </c>
      <c r="C966" s="6" t="s">
        <v>18</v>
      </c>
      <c r="D966" s="56">
        <v>60</v>
      </c>
      <c r="E966" s="56">
        <v>120</v>
      </c>
      <c r="F966" s="7">
        <f t="shared" si="42"/>
        <v>2000</v>
      </c>
    </row>
    <row r="967" spans="1:6" ht="23.25" hidden="1" customHeight="1">
      <c r="A967" s="1" t="s">
        <v>85</v>
      </c>
      <c r="B967" s="6" t="s">
        <v>19</v>
      </c>
      <c r="C967" s="6" t="s">
        <v>20</v>
      </c>
      <c r="D967" s="49"/>
      <c r="E967" s="49"/>
      <c r="F967" s="7"/>
    </row>
    <row r="968" spans="1:6" ht="23.25" hidden="1" customHeight="1">
      <c r="A968" s="1" t="s">
        <v>85</v>
      </c>
      <c r="B968" s="6" t="s">
        <v>19</v>
      </c>
      <c r="C968" s="6" t="s">
        <v>21</v>
      </c>
      <c r="D968" s="49"/>
      <c r="E968" s="49"/>
      <c r="F968" s="7"/>
    </row>
    <row r="969" spans="1:6" ht="23.25" hidden="1" customHeight="1">
      <c r="A969" s="1" t="s">
        <v>85</v>
      </c>
      <c r="B969" s="6" t="s">
        <v>19</v>
      </c>
      <c r="C969" s="6" t="s">
        <v>22</v>
      </c>
      <c r="D969" s="49"/>
      <c r="E969" s="49"/>
      <c r="F969" s="7"/>
    </row>
    <row r="970" spans="1:6" ht="23.25" hidden="1" customHeight="1">
      <c r="A970" s="1" t="s">
        <v>85</v>
      </c>
      <c r="B970" s="6" t="s">
        <v>19</v>
      </c>
      <c r="C970" s="6" t="s">
        <v>23</v>
      </c>
      <c r="D970" s="49">
        <v>100</v>
      </c>
      <c r="E970" s="49">
        <v>3500</v>
      </c>
      <c r="F970" s="7">
        <f t="shared" si="42"/>
        <v>35000</v>
      </c>
    </row>
    <row r="971" spans="1:6" ht="23.25" hidden="1" customHeight="1">
      <c r="A971" s="1" t="s">
        <v>85</v>
      </c>
      <c r="B971" s="6" t="s">
        <v>19</v>
      </c>
      <c r="C971" s="6" t="s">
        <v>24</v>
      </c>
      <c r="D971" s="49">
        <v>70</v>
      </c>
      <c r="E971" s="49">
        <v>3150</v>
      </c>
      <c r="F971" s="7">
        <f t="shared" si="42"/>
        <v>45000</v>
      </c>
    </row>
    <row r="972" spans="1:6" ht="23.25" hidden="1" customHeight="1">
      <c r="A972" s="1" t="s">
        <v>85</v>
      </c>
      <c r="B972" s="6" t="s">
        <v>25</v>
      </c>
      <c r="C972" s="6" t="s">
        <v>26</v>
      </c>
      <c r="D972" s="49">
        <v>1800</v>
      </c>
      <c r="E972" s="49">
        <v>63000</v>
      </c>
      <c r="F972" s="7">
        <f t="shared" si="42"/>
        <v>35000</v>
      </c>
    </row>
    <row r="973" spans="1:6" ht="23.25" hidden="1" customHeight="1">
      <c r="A973" s="1" t="s">
        <v>85</v>
      </c>
      <c r="B973" s="6" t="s">
        <v>25</v>
      </c>
      <c r="C973" s="6" t="s">
        <v>60</v>
      </c>
      <c r="D973" s="49">
        <v>1000</v>
      </c>
      <c r="E973" s="49">
        <v>54000</v>
      </c>
      <c r="F973" s="7">
        <f t="shared" si="42"/>
        <v>54000</v>
      </c>
    </row>
    <row r="974" spans="1:6" ht="23.25" hidden="1" customHeight="1">
      <c r="A974" s="1" t="s">
        <v>85</v>
      </c>
      <c r="B974" s="6" t="s">
        <v>25</v>
      </c>
      <c r="C974" s="6" t="s">
        <v>27</v>
      </c>
      <c r="D974" s="49">
        <v>40</v>
      </c>
      <c r="E974" s="49">
        <v>1800</v>
      </c>
      <c r="F974" s="7">
        <f t="shared" si="42"/>
        <v>45000</v>
      </c>
    </row>
    <row r="975" spans="1:6" ht="23.25" hidden="1" customHeight="1">
      <c r="A975" s="1" t="s">
        <v>85</v>
      </c>
      <c r="B975" s="6" t="s">
        <v>25</v>
      </c>
      <c r="C975" s="6" t="s">
        <v>28</v>
      </c>
      <c r="D975" s="49">
        <v>70</v>
      </c>
      <c r="E975" s="49">
        <v>2870</v>
      </c>
      <c r="F975" s="7">
        <f t="shared" si="42"/>
        <v>41000</v>
      </c>
    </row>
    <row r="976" spans="1:6" ht="23.25" hidden="1" customHeight="1">
      <c r="A976" s="1" t="s">
        <v>85</v>
      </c>
      <c r="B976" s="6" t="s">
        <v>25</v>
      </c>
      <c r="C976" s="6" t="s">
        <v>29</v>
      </c>
      <c r="D976" s="49">
        <v>10</v>
      </c>
      <c r="E976" s="49">
        <v>350</v>
      </c>
      <c r="F976" s="7">
        <f t="shared" si="42"/>
        <v>35000</v>
      </c>
    </row>
    <row r="977" spans="1:6" ht="23.25" hidden="1" customHeight="1">
      <c r="A977" s="1" t="s">
        <v>85</v>
      </c>
      <c r="B977" s="6" t="s">
        <v>25</v>
      </c>
      <c r="C977" s="6" t="s">
        <v>30</v>
      </c>
      <c r="D977" s="49">
        <v>18</v>
      </c>
      <c r="E977" s="67">
        <v>360</v>
      </c>
      <c r="F977" s="7">
        <f t="shared" si="42"/>
        <v>20000</v>
      </c>
    </row>
    <row r="978" spans="1:6" ht="23.25" hidden="1" customHeight="1">
      <c r="A978" s="1" t="s">
        <v>85</v>
      </c>
      <c r="B978" s="6" t="s">
        <v>25</v>
      </c>
      <c r="C978" s="6" t="s">
        <v>31</v>
      </c>
      <c r="D978" s="49">
        <v>21</v>
      </c>
      <c r="E978" s="67">
        <v>210</v>
      </c>
      <c r="F978" s="7">
        <f t="shared" si="42"/>
        <v>10000</v>
      </c>
    </row>
    <row r="979" spans="1:6" ht="23.25" hidden="1" customHeight="1">
      <c r="A979" s="1" t="s">
        <v>85</v>
      </c>
      <c r="B979" s="6" t="s">
        <v>25</v>
      </c>
      <c r="C979" s="6" t="s">
        <v>32</v>
      </c>
      <c r="D979" s="49">
        <v>700</v>
      </c>
      <c r="E979" s="49">
        <v>28000</v>
      </c>
      <c r="F979" s="7">
        <f t="shared" si="42"/>
        <v>40000</v>
      </c>
    </row>
    <row r="980" spans="1:6" ht="23.25" hidden="1" customHeight="1">
      <c r="A980" s="1" t="s">
        <v>85</v>
      </c>
      <c r="B980" s="6" t="s">
        <v>33</v>
      </c>
      <c r="C980" s="6" t="s">
        <v>34</v>
      </c>
      <c r="D980" s="49">
        <v>800</v>
      </c>
      <c r="E980" s="49">
        <v>10400</v>
      </c>
      <c r="F980" s="7">
        <f t="shared" si="42"/>
        <v>13000</v>
      </c>
    </row>
    <row r="981" spans="1:6" ht="23.25" hidden="1" customHeight="1">
      <c r="A981" s="1" t="s">
        <v>85</v>
      </c>
      <c r="B981" s="6" t="s">
        <v>33</v>
      </c>
      <c r="C981" s="6" t="s">
        <v>35</v>
      </c>
      <c r="D981" s="49"/>
      <c r="E981" s="49"/>
      <c r="F981" s="7"/>
    </row>
    <row r="982" spans="1:6" ht="23.25" hidden="1" customHeight="1">
      <c r="A982" s="1" t="s">
        <v>85</v>
      </c>
      <c r="B982" s="6" t="s">
        <v>33</v>
      </c>
      <c r="C982" s="6" t="s">
        <v>36</v>
      </c>
      <c r="D982" s="49">
        <v>350</v>
      </c>
      <c r="E982" s="49">
        <v>2275</v>
      </c>
      <c r="F982" s="7">
        <f t="shared" si="42"/>
        <v>6500</v>
      </c>
    </row>
    <row r="983" spans="1:6" ht="23.25" hidden="1" customHeight="1">
      <c r="A983" s="1" t="s">
        <v>85</v>
      </c>
      <c r="B983" s="6" t="s">
        <v>33</v>
      </c>
      <c r="C983" s="6" t="s">
        <v>37</v>
      </c>
      <c r="D983" s="49"/>
      <c r="E983" s="49"/>
      <c r="F983" s="7"/>
    </row>
    <row r="984" spans="1:6" ht="23.25" hidden="1" customHeight="1">
      <c r="A984" s="1" t="s">
        <v>85</v>
      </c>
      <c r="B984" s="6" t="s">
        <v>33</v>
      </c>
      <c r="C984" s="6" t="s">
        <v>38</v>
      </c>
      <c r="D984" s="49"/>
      <c r="E984" s="49"/>
      <c r="F984" s="7"/>
    </row>
    <row r="985" spans="1:6" ht="23.25" hidden="1" customHeight="1">
      <c r="A985" s="1" t="s">
        <v>85</v>
      </c>
      <c r="B985" s="6" t="s">
        <v>33</v>
      </c>
      <c r="C985" s="6" t="s">
        <v>39</v>
      </c>
      <c r="D985" s="49"/>
      <c r="E985" s="49"/>
      <c r="F985" s="7"/>
    </row>
    <row r="986" spans="1:6" ht="23.25" hidden="1" customHeight="1">
      <c r="A986" s="1" t="s">
        <v>85</v>
      </c>
      <c r="B986" s="6" t="s">
        <v>33</v>
      </c>
      <c r="C986" s="6" t="s">
        <v>40</v>
      </c>
      <c r="D986" s="49"/>
      <c r="E986" s="49"/>
      <c r="F986" s="7"/>
    </row>
    <row r="987" spans="1:6" ht="23.25" hidden="1" customHeight="1">
      <c r="A987" s="1" t="s">
        <v>85</v>
      </c>
      <c r="B987" s="6" t="s">
        <v>33</v>
      </c>
      <c r="C987" s="6" t="s">
        <v>41</v>
      </c>
      <c r="D987" s="49">
        <v>200</v>
      </c>
      <c r="E987" s="49">
        <v>11000</v>
      </c>
      <c r="F987" s="7">
        <f t="shared" si="42"/>
        <v>55000</v>
      </c>
    </row>
    <row r="988" spans="1:6" ht="23.25" hidden="1" customHeight="1">
      <c r="A988" s="1" t="s">
        <v>85</v>
      </c>
      <c r="B988" s="6" t="s">
        <v>33</v>
      </c>
      <c r="C988" s="6" t="s">
        <v>42</v>
      </c>
      <c r="D988" s="49"/>
      <c r="E988" s="49"/>
      <c r="F988" s="7"/>
    </row>
    <row r="989" spans="1:6" ht="23.25" hidden="1" customHeight="1">
      <c r="A989" s="1" t="s">
        <v>85</v>
      </c>
      <c r="B989" s="6" t="s">
        <v>33</v>
      </c>
      <c r="C989" s="6" t="s">
        <v>43</v>
      </c>
      <c r="D989" s="49"/>
      <c r="E989" s="49"/>
      <c r="F989" s="7"/>
    </row>
    <row r="990" spans="1:6" ht="23.25" customHeight="1">
      <c r="A990" s="1" t="s">
        <v>85</v>
      </c>
      <c r="B990" s="6" t="s">
        <v>44</v>
      </c>
      <c r="C990" s="6" t="s">
        <v>45</v>
      </c>
      <c r="D990" s="49"/>
      <c r="E990" s="49"/>
      <c r="F990" s="7"/>
    </row>
    <row r="991" spans="1:6" ht="23.25" customHeight="1">
      <c r="A991" s="1" t="s">
        <v>85</v>
      </c>
      <c r="B991" s="6" t="s">
        <v>44</v>
      </c>
      <c r="C991" s="6" t="s">
        <v>46</v>
      </c>
      <c r="D991" s="49"/>
      <c r="E991" s="49"/>
      <c r="F991" s="7"/>
    </row>
    <row r="992" spans="1:6" ht="23.25" customHeight="1">
      <c r="A992" s="1" t="s">
        <v>85</v>
      </c>
      <c r="B992" s="6" t="s">
        <v>44</v>
      </c>
      <c r="C992" s="6" t="s">
        <v>47</v>
      </c>
      <c r="D992" s="49"/>
      <c r="E992" s="49"/>
      <c r="F992" s="7"/>
    </row>
    <row r="993" spans="1:6" ht="23.25" customHeight="1">
      <c r="A993" s="1" t="s">
        <v>85</v>
      </c>
      <c r="B993" s="6" t="s">
        <v>44</v>
      </c>
      <c r="C993" s="6" t="s">
        <v>48</v>
      </c>
      <c r="D993" s="49"/>
      <c r="E993" s="49"/>
      <c r="F993" s="7"/>
    </row>
    <row r="994" spans="1:6" ht="23.25" hidden="1" customHeight="1">
      <c r="A994" s="1" t="s">
        <v>85</v>
      </c>
      <c r="B994" s="6" t="s">
        <v>49</v>
      </c>
      <c r="C994" s="6" t="s">
        <v>50</v>
      </c>
      <c r="D994" s="49"/>
      <c r="E994" s="49"/>
      <c r="F994" s="7"/>
    </row>
    <row r="995" spans="1:6" ht="23.25" hidden="1" customHeight="1">
      <c r="A995" s="1" t="s">
        <v>85</v>
      </c>
      <c r="B995" s="6" t="s">
        <v>49</v>
      </c>
      <c r="C995" s="6" t="s">
        <v>51</v>
      </c>
      <c r="D995" s="49"/>
      <c r="E995" s="49"/>
      <c r="F995" s="7"/>
    </row>
    <row r="996" spans="1:6" ht="23.25" hidden="1" customHeight="1">
      <c r="A996" s="1" t="s">
        <v>85</v>
      </c>
      <c r="B996" s="6" t="s">
        <v>49</v>
      </c>
      <c r="C996" s="6" t="s">
        <v>52</v>
      </c>
      <c r="D996" s="49"/>
      <c r="E996" s="49"/>
      <c r="F996" s="7"/>
    </row>
    <row r="997" spans="1:6" ht="23.25" hidden="1" customHeight="1">
      <c r="A997" s="1" t="s">
        <v>85</v>
      </c>
      <c r="B997" s="6" t="s">
        <v>49</v>
      </c>
      <c r="C997" s="6" t="s">
        <v>53</v>
      </c>
      <c r="D997" s="49"/>
      <c r="E997" s="49"/>
      <c r="F997" s="7"/>
    </row>
    <row r="998" spans="1:6" ht="23.25" hidden="1" customHeight="1">
      <c r="A998" s="1" t="s">
        <v>85</v>
      </c>
      <c r="B998" s="6" t="s">
        <v>54</v>
      </c>
      <c r="C998" s="6" t="s">
        <v>55</v>
      </c>
      <c r="D998" s="49"/>
      <c r="E998" s="49"/>
      <c r="F998" s="7"/>
    </row>
    <row r="999" spans="1:6" ht="23.25" hidden="1" customHeight="1">
      <c r="A999" s="1" t="s">
        <v>85</v>
      </c>
      <c r="B999" s="6" t="s">
        <v>54</v>
      </c>
      <c r="C999" s="6" t="s">
        <v>56</v>
      </c>
      <c r="D999" s="49"/>
      <c r="E999" s="49"/>
      <c r="F999" s="7"/>
    </row>
    <row r="1000" spans="1:6" ht="23.25" hidden="1" customHeight="1">
      <c r="A1000" s="1" t="s">
        <v>85</v>
      </c>
      <c r="B1000" s="6" t="s">
        <v>54</v>
      </c>
      <c r="C1000" s="6" t="s">
        <v>57</v>
      </c>
      <c r="D1000" s="49"/>
      <c r="E1000" s="49"/>
      <c r="F1000" s="7"/>
    </row>
    <row r="1001" spans="1:6" ht="23.25" hidden="1" customHeight="1">
      <c r="A1001" s="1" t="s">
        <v>85</v>
      </c>
      <c r="B1001" s="6" t="s">
        <v>54</v>
      </c>
      <c r="C1001" s="6" t="s">
        <v>58</v>
      </c>
      <c r="D1001" s="49">
        <v>40</v>
      </c>
      <c r="E1001" s="49">
        <v>40</v>
      </c>
      <c r="F1001" s="7">
        <f t="shared" si="42"/>
        <v>1000</v>
      </c>
    </row>
    <row r="1002" spans="1:6" ht="23.25" hidden="1" customHeight="1">
      <c r="A1002" s="1" t="s">
        <v>85</v>
      </c>
      <c r="B1002" s="6" t="s">
        <v>54</v>
      </c>
      <c r="C1002" s="6" t="s">
        <v>69</v>
      </c>
      <c r="D1002" s="49">
        <v>1000</v>
      </c>
      <c r="E1002" s="67">
        <v>35000</v>
      </c>
      <c r="F1002" s="7">
        <f t="shared" si="42"/>
        <v>35000</v>
      </c>
    </row>
    <row r="1003" spans="1:6" ht="23.25" hidden="1" customHeight="1">
      <c r="A1003" s="1" t="s">
        <v>85</v>
      </c>
      <c r="B1003" s="6"/>
      <c r="C1003" s="6" t="s">
        <v>70</v>
      </c>
      <c r="D1003" s="50">
        <f>SUM(D954:D1002)</f>
        <v>9694</v>
      </c>
      <c r="E1003" s="67">
        <f>SUM(E954:E1002)</f>
        <v>233298</v>
      </c>
      <c r="F1003" s="49"/>
    </row>
    <row r="1004" spans="1:6" ht="23.25" hidden="1" customHeight="1">
      <c r="A1004" s="1" t="s">
        <v>85</v>
      </c>
      <c r="B1004" s="6"/>
      <c r="C1004" s="6" t="s">
        <v>71</v>
      </c>
      <c r="D1004" s="51">
        <f>D1003-D1005</f>
        <v>9694</v>
      </c>
      <c r="E1004" s="49">
        <f>E1003-E1005</f>
        <v>233298</v>
      </c>
      <c r="F1004" s="49"/>
    </row>
    <row r="1005" spans="1:6" ht="23.25" hidden="1" customHeight="1">
      <c r="A1005" s="1" t="s">
        <v>85</v>
      </c>
      <c r="B1005" s="6"/>
      <c r="C1005" s="6" t="s">
        <v>72</v>
      </c>
      <c r="D1005" s="50">
        <f>D955+D957+D962+D965+D981+D984</f>
        <v>0</v>
      </c>
      <c r="E1005" s="49">
        <f>E955+E957+E962+E965+E981+E984</f>
        <v>0</v>
      </c>
      <c r="F1005" s="49"/>
    </row>
    <row r="1006" spans="1:6" ht="23.25" hidden="1" customHeight="1">
      <c r="A1006" s="1" t="s">
        <v>85</v>
      </c>
      <c r="B1006" s="12"/>
      <c r="C1006" s="6" t="s">
        <v>74</v>
      </c>
      <c r="D1006" s="51">
        <v>7500</v>
      </c>
      <c r="E1006" s="49"/>
      <c r="F1006" s="49"/>
    </row>
    <row r="1007" spans="1:6" ht="23.25" hidden="1" customHeight="1">
      <c r="A1007" s="1" t="s">
        <v>85</v>
      </c>
      <c r="B1007" s="12"/>
      <c r="C1007" s="6" t="s">
        <v>73</v>
      </c>
      <c r="D1007" s="51"/>
      <c r="E1007" s="49"/>
      <c r="F1007" s="49"/>
    </row>
    <row r="1008" spans="1:6" ht="23.25" hidden="1" customHeight="1">
      <c r="A1008" s="1" t="s">
        <v>85</v>
      </c>
      <c r="B1008" s="12"/>
      <c r="C1008" s="6" t="s">
        <v>62</v>
      </c>
      <c r="D1008" s="51">
        <f>D1003+D1006+D1007</f>
        <v>17194</v>
      </c>
      <c r="E1008" s="49"/>
      <c r="F1008" s="49"/>
    </row>
    <row r="1009" spans="1:6" ht="23.25" hidden="1" customHeight="1">
      <c r="A1009" s="24" t="s">
        <v>86</v>
      </c>
      <c r="B1009" s="6" t="s">
        <v>0</v>
      </c>
      <c r="C1009" s="6" t="s">
        <v>1</v>
      </c>
      <c r="D1009" s="7" t="s">
        <v>2</v>
      </c>
      <c r="E1009" s="7" t="s">
        <v>3</v>
      </c>
      <c r="F1009" s="8" t="s">
        <v>61</v>
      </c>
    </row>
    <row r="1010" spans="1:6" ht="23.25" hidden="1" customHeight="1">
      <c r="A1010" s="24" t="s">
        <v>86</v>
      </c>
      <c r="B1010" s="6" t="s">
        <v>4</v>
      </c>
      <c r="C1010" s="6" t="s">
        <v>5</v>
      </c>
      <c r="D1010" s="14">
        <v>900</v>
      </c>
      <c r="E1010" s="14">
        <v>2970</v>
      </c>
      <c r="F1010" s="7">
        <f>E1010/D1010*1000</f>
        <v>3300</v>
      </c>
    </row>
    <row r="1011" spans="1:6" ht="23.25" hidden="1" customHeight="1">
      <c r="A1011" s="24" t="s">
        <v>86</v>
      </c>
      <c r="B1011" s="6" t="s">
        <v>4</v>
      </c>
      <c r="C1011" s="6" t="s">
        <v>6</v>
      </c>
      <c r="D1011" s="14">
        <v>0</v>
      </c>
      <c r="E1011" s="14">
        <f t="shared" ref="E1011:E1057" si="43">F1011*D1011/1000</f>
        <v>0</v>
      </c>
      <c r="F1011" s="14">
        <v>0</v>
      </c>
    </row>
    <row r="1012" spans="1:6" ht="23.25" hidden="1" customHeight="1">
      <c r="A1012" s="24" t="s">
        <v>86</v>
      </c>
      <c r="B1012" s="6" t="s">
        <v>4</v>
      </c>
      <c r="C1012" s="6" t="s">
        <v>7</v>
      </c>
      <c r="D1012" s="14">
        <v>1700</v>
      </c>
      <c r="E1012" s="14">
        <v>5610</v>
      </c>
      <c r="F1012" s="21">
        <v>3300</v>
      </c>
    </row>
    <row r="1013" spans="1:6" ht="23.25" hidden="1" customHeight="1">
      <c r="A1013" s="24" t="s">
        <v>86</v>
      </c>
      <c r="B1013" s="6" t="s">
        <v>4</v>
      </c>
      <c r="C1013" s="6" t="s">
        <v>8</v>
      </c>
      <c r="D1013" s="14">
        <v>0</v>
      </c>
      <c r="E1013" s="14">
        <f t="shared" si="43"/>
        <v>0</v>
      </c>
      <c r="F1013" s="14">
        <v>0</v>
      </c>
    </row>
    <row r="1014" spans="1:6" ht="23.25" hidden="1" customHeight="1">
      <c r="A1014" s="24" t="s">
        <v>86</v>
      </c>
      <c r="B1014" s="6" t="s">
        <v>4</v>
      </c>
      <c r="C1014" s="6" t="s">
        <v>9</v>
      </c>
      <c r="D1014" s="14">
        <v>0</v>
      </c>
      <c r="E1014" s="14">
        <f t="shared" si="43"/>
        <v>0</v>
      </c>
      <c r="F1014" s="14">
        <v>0</v>
      </c>
    </row>
    <row r="1015" spans="1:6" ht="23.25" hidden="1" customHeight="1">
      <c r="A1015" s="24" t="s">
        <v>86</v>
      </c>
      <c r="B1015" s="6" t="s">
        <v>4</v>
      </c>
      <c r="C1015" s="6" t="s">
        <v>10</v>
      </c>
      <c r="D1015" s="14">
        <v>10</v>
      </c>
      <c r="E1015" s="14">
        <v>95</v>
      </c>
      <c r="F1015" s="14">
        <v>9500</v>
      </c>
    </row>
    <row r="1016" spans="1:6" ht="23.25" hidden="1" customHeight="1">
      <c r="A1016" s="24" t="s">
        <v>86</v>
      </c>
      <c r="B1016" s="6" t="s">
        <v>4</v>
      </c>
      <c r="C1016" s="6" t="s">
        <v>11</v>
      </c>
      <c r="D1016" s="14">
        <v>0</v>
      </c>
      <c r="E1016" s="14">
        <f t="shared" si="43"/>
        <v>0</v>
      </c>
      <c r="F1016" s="14">
        <v>0</v>
      </c>
    </row>
    <row r="1017" spans="1:6" ht="23.25" hidden="1" customHeight="1">
      <c r="A1017" s="24" t="s">
        <v>86</v>
      </c>
      <c r="B1017" s="6" t="s">
        <v>12</v>
      </c>
      <c r="C1017" s="6" t="s">
        <v>13</v>
      </c>
      <c r="D1017" s="55">
        <v>41</v>
      </c>
      <c r="E1017" s="14">
        <f t="shared" si="43"/>
        <v>82</v>
      </c>
      <c r="F1017" s="55">
        <v>2000</v>
      </c>
    </row>
    <row r="1018" spans="1:6" ht="23.25" hidden="1" customHeight="1">
      <c r="A1018" s="24" t="s">
        <v>86</v>
      </c>
      <c r="B1018" s="6" t="s">
        <v>12</v>
      </c>
      <c r="C1018" s="6" t="s">
        <v>14</v>
      </c>
      <c r="D1018" s="14">
        <v>0</v>
      </c>
      <c r="E1018" s="14">
        <f t="shared" si="43"/>
        <v>0</v>
      </c>
      <c r="F1018" s="14">
        <v>0</v>
      </c>
    </row>
    <row r="1019" spans="1:6" ht="23.25" hidden="1" customHeight="1">
      <c r="A1019" s="24" t="s">
        <v>86</v>
      </c>
      <c r="B1019" s="6" t="s">
        <v>12</v>
      </c>
      <c r="C1019" s="6" t="s">
        <v>15</v>
      </c>
      <c r="D1019" s="14">
        <v>35</v>
      </c>
      <c r="E1019" s="14">
        <f t="shared" si="43"/>
        <v>96.6</v>
      </c>
      <c r="F1019" s="21">
        <v>2760</v>
      </c>
    </row>
    <row r="1020" spans="1:6" ht="23.25" hidden="1" customHeight="1">
      <c r="A1020" s="24" t="s">
        <v>86</v>
      </c>
      <c r="B1020" s="6" t="s">
        <v>12</v>
      </c>
      <c r="C1020" s="6" t="s">
        <v>16</v>
      </c>
      <c r="D1020" s="14">
        <v>0</v>
      </c>
      <c r="E1020" s="14">
        <f t="shared" si="43"/>
        <v>0</v>
      </c>
      <c r="F1020" s="14">
        <v>0</v>
      </c>
    </row>
    <row r="1021" spans="1:6" ht="23.25" hidden="1" customHeight="1">
      <c r="A1021" s="24" t="s">
        <v>86</v>
      </c>
      <c r="B1021" s="6" t="s">
        <v>12</v>
      </c>
      <c r="C1021" s="6" t="s">
        <v>17</v>
      </c>
      <c r="D1021" s="14">
        <v>0</v>
      </c>
      <c r="E1021" s="14">
        <f t="shared" si="43"/>
        <v>0</v>
      </c>
      <c r="F1021" s="14">
        <v>0</v>
      </c>
    </row>
    <row r="1022" spans="1:6" ht="23.25" hidden="1" customHeight="1">
      <c r="A1022" s="24" t="s">
        <v>86</v>
      </c>
      <c r="B1022" s="6" t="s">
        <v>12</v>
      </c>
      <c r="C1022" s="6" t="s">
        <v>18</v>
      </c>
      <c r="D1022" s="14">
        <v>0</v>
      </c>
      <c r="E1022" s="14">
        <f t="shared" si="43"/>
        <v>0</v>
      </c>
      <c r="F1022" s="14">
        <v>0</v>
      </c>
    </row>
    <row r="1023" spans="1:6" ht="23.25" hidden="1" customHeight="1">
      <c r="A1023" s="24" t="s">
        <v>86</v>
      </c>
      <c r="B1023" s="6" t="s">
        <v>19</v>
      </c>
      <c r="C1023" s="6" t="s">
        <v>20</v>
      </c>
      <c r="D1023" s="14">
        <v>60</v>
      </c>
      <c r="E1023" s="14">
        <f t="shared" si="43"/>
        <v>2340</v>
      </c>
      <c r="F1023" s="14">
        <v>39000</v>
      </c>
    </row>
    <row r="1024" spans="1:6" ht="23.25" hidden="1" customHeight="1">
      <c r="A1024" s="24" t="s">
        <v>86</v>
      </c>
      <c r="B1024" s="6" t="s">
        <v>19</v>
      </c>
      <c r="C1024" s="6" t="s">
        <v>21</v>
      </c>
      <c r="D1024" s="14">
        <v>88</v>
      </c>
      <c r="E1024" s="14">
        <f t="shared" si="43"/>
        <v>2288</v>
      </c>
      <c r="F1024" s="14">
        <v>26000</v>
      </c>
    </row>
    <row r="1025" spans="1:6" ht="23.25" hidden="1" customHeight="1">
      <c r="A1025" s="24" t="s">
        <v>86</v>
      </c>
      <c r="B1025" s="6" t="s">
        <v>19</v>
      </c>
      <c r="C1025" s="6" t="s">
        <v>22</v>
      </c>
      <c r="D1025" s="14">
        <v>289</v>
      </c>
      <c r="E1025" s="14">
        <f t="shared" si="43"/>
        <v>5202</v>
      </c>
      <c r="F1025" s="14">
        <v>18000</v>
      </c>
    </row>
    <row r="1026" spans="1:6" ht="23.25" hidden="1" customHeight="1">
      <c r="A1026" s="24" t="s">
        <v>86</v>
      </c>
      <c r="B1026" s="6" t="s">
        <v>19</v>
      </c>
      <c r="C1026" s="6" t="s">
        <v>23</v>
      </c>
      <c r="D1026" s="14">
        <v>135</v>
      </c>
      <c r="E1026" s="14">
        <f t="shared" si="43"/>
        <v>4050</v>
      </c>
      <c r="F1026" s="14">
        <v>30000</v>
      </c>
    </row>
    <row r="1027" spans="1:6" ht="23.25" hidden="1" customHeight="1">
      <c r="A1027" s="24" t="s">
        <v>86</v>
      </c>
      <c r="B1027" s="6" t="s">
        <v>19</v>
      </c>
      <c r="C1027" s="6" t="s">
        <v>24</v>
      </c>
      <c r="D1027" s="14">
        <v>26</v>
      </c>
      <c r="E1027" s="14">
        <f t="shared" si="43"/>
        <v>52</v>
      </c>
      <c r="F1027" s="21">
        <v>2000</v>
      </c>
    </row>
    <row r="1028" spans="1:6" ht="23.25" hidden="1" customHeight="1">
      <c r="A1028" s="24" t="s">
        <v>86</v>
      </c>
      <c r="B1028" s="6" t="s">
        <v>25</v>
      </c>
      <c r="C1028" s="6" t="s">
        <v>26</v>
      </c>
      <c r="D1028" s="14">
        <v>42</v>
      </c>
      <c r="E1028" s="14">
        <f t="shared" si="43"/>
        <v>714</v>
      </c>
      <c r="F1028" s="14">
        <v>17000</v>
      </c>
    </row>
    <row r="1029" spans="1:6" ht="23.25" hidden="1" customHeight="1">
      <c r="A1029" s="24" t="s">
        <v>86</v>
      </c>
      <c r="B1029" s="6" t="s">
        <v>25</v>
      </c>
      <c r="C1029" s="6" t="s">
        <v>60</v>
      </c>
      <c r="D1029" s="14">
        <v>98</v>
      </c>
      <c r="E1029" s="14">
        <f t="shared" si="43"/>
        <v>3430</v>
      </c>
      <c r="F1029" s="14">
        <v>35000</v>
      </c>
    </row>
    <row r="1030" spans="1:6" ht="23.25" hidden="1" customHeight="1">
      <c r="A1030" s="24" t="s">
        <v>86</v>
      </c>
      <c r="B1030" s="6" t="s">
        <v>25</v>
      </c>
      <c r="C1030" s="6" t="s">
        <v>27</v>
      </c>
      <c r="D1030" s="14">
        <v>120</v>
      </c>
      <c r="E1030" s="14">
        <f t="shared" si="43"/>
        <v>5160</v>
      </c>
      <c r="F1030" s="14">
        <v>43000</v>
      </c>
    </row>
    <row r="1031" spans="1:6" ht="23.25" hidden="1" customHeight="1">
      <c r="A1031" s="24" t="s">
        <v>86</v>
      </c>
      <c r="B1031" s="6" t="s">
        <v>25</v>
      </c>
      <c r="C1031" s="6" t="s">
        <v>28</v>
      </c>
      <c r="D1031" s="14">
        <v>158</v>
      </c>
      <c r="E1031" s="14">
        <f t="shared" si="43"/>
        <v>6320</v>
      </c>
      <c r="F1031" s="14">
        <v>40000</v>
      </c>
    </row>
    <row r="1032" spans="1:6" ht="23.25" hidden="1" customHeight="1">
      <c r="A1032" s="24" t="s">
        <v>86</v>
      </c>
      <c r="B1032" s="6" t="s">
        <v>25</v>
      </c>
      <c r="C1032" s="6" t="s">
        <v>29</v>
      </c>
      <c r="D1032" s="14">
        <v>303</v>
      </c>
      <c r="E1032" s="14">
        <v>6080</v>
      </c>
      <c r="F1032" s="7">
        <f t="shared" ref="F1032" si="44">E1032/D1032*1000</f>
        <v>20066.006600660068</v>
      </c>
    </row>
    <row r="1033" spans="1:6" ht="23.25" hidden="1" customHeight="1">
      <c r="A1033" s="24" t="s">
        <v>86</v>
      </c>
      <c r="B1033" s="6" t="s">
        <v>25</v>
      </c>
      <c r="C1033" s="6" t="s">
        <v>30</v>
      </c>
      <c r="D1033" s="14">
        <v>6</v>
      </c>
      <c r="E1033" s="14">
        <f t="shared" si="43"/>
        <v>60</v>
      </c>
      <c r="F1033" s="14">
        <v>10000</v>
      </c>
    </row>
    <row r="1034" spans="1:6" ht="23.25" hidden="1" customHeight="1">
      <c r="A1034" s="24" t="s">
        <v>86</v>
      </c>
      <c r="B1034" s="6" t="s">
        <v>25</v>
      </c>
      <c r="C1034" s="6" t="s">
        <v>31</v>
      </c>
      <c r="D1034" s="19">
        <v>0.105</v>
      </c>
      <c r="E1034" s="14">
        <f t="shared" si="43"/>
        <v>1.05</v>
      </c>
      <c r="F1034" s="14">
        <v>10000</v>
      </c>
    </row>
    <row r="1035" spans="1:6" ht="23.25" hidden="1" customHeight="1">
      <c r="A1035" s="24" t="s">
        <v>86</v>
      </c>
      <c r="B1035" s="6" t="s">
        <v>25</v>
      </c>
      <c r="C1035" s="6" t="s">
        <v>32</v>
      </c>
      <c r="D1035" s="14">
        <v>200</v>
      </c>
      <c r="E1035" s="14">
        <f t="shared" si="43"/>
        <v>7000</v>
      </c>
      <c r="F1035" s="14">
        <v>35000</v>
      </c>
    </row>
    <row r="1036" spans="1:6" ht="23.25" hidden="1" customHeight="1">
      <c r="A1036" s="24" t="s">
        <v>86</v>
      </c>
      <c r="B1036" s="6" t="s">
        <v>33</v>
      </c>
      <c r="C1036" s="6" t="s">
        <v>34</v>
      </c>
      <c r="D1036" s="14">
        <v>500</v>
      </c>
      <c r="E1036" s="14">
        <f t="shared" si="43"/>
        <v>5000</v>
      </c>
      <c r="F1036" s="14">
        <v>10000</v>
      </c>
    </row>
    <row r="1037" spans="1:6" ht="23.25" hidden="1" customHeight="1">
      <c r="A1037" s="24" t="s">
        <v>86</v>
      </c>
      <c r="B1037" s="6" t="s">
        <v>33</v>
      </c>
      <c r="C1037" s="6" t="s">
        <v>35</v>
      </c>
      <c r="D1037" s="14">
        <v>0</v>
      </c>
      <c r="E1037" s="14">
        <f t="shared" si="43"/>
        <v>0</v>
      </c>
      <c r="F1037" s="14">
        <v>0</v>
      </c>
    </row>
    <row r="1038" spans="1:6" ht="23.25" hidden="1" customHeight="1">
      <c r="A1038" s="24" t="s">
        <v>86</v>
      </c>
      <c r="B1038" s="6" t="s">
        <v>33</v>
      </c>
      <c r="C1038" s="6" t="s">
        <v>36</v>
      </c>
      <c r="D1038" s="14">
        <v>50</v>
      </c>
      <c r="E1038" s="14">
        <v>300</v>
      </c>
      <c r="F1038" s="14">
        <v>6000</v>
      </c>
    </row>
    <row r="1039" spans="1:6" ht="23.25" hidden="1" customHeight="1">
      <c r="A1039" s="24" t="s">
        <v>86</v>
      </c>
      <c r="B1039" s="6" t="s">
        <v>33</v>
      </c>
      <c r="C1039" s="6" t="s">
        <v>37</v>
      </c>
      <c r="D1039" s="14">
        <v>0</v>
      </c>
      <c r="E1039" s="14">
        <f t="shared" si="43"/>
        <v>0</v>
      </c>
      <c r="F1039" s="14">
        <v>0</v>
      </c>
    </row>
    <row r="1040" spans="1:6" ht="23.25" hidden="1" customHeight="1">
      <c r="A1040" s="24" t="s">
        <v>86</v>
      </c>
      <c r="B1040" s="6" t="s">
        <v>33</v>
      </c>
      <c r="C1040" s="6" t="s">
        <v>38</v>
      </c>
      <c r="D1040" s="14">
        <v>0</v>
      </c>
      <c r="E1040" s="14">
        <f t="shared" si="43"/>
        <v>0</v>
      </c>
      <c r="F1040" s="14">
        <v>0</v>
      </c>
    </row>
    <row r="1041" spans="1:6" ht="23.25" hidden="1" customHeight="1">
      <c r="A1041" s="24" t="s">
        <v>86</v>
      </c>
      <c r="B1041" s="6" t="s">
        <v>33</v>
      </c>
      <c r="C1041" s="6" t="s">
        <v>39</v>
      </c>
      <c r="D1041" s="14">
        <v>20</v>
      </c>
      <c r="E1041" s="14">
        <v>1360</v>
      </c>
      <c r="F1041" s="14">
        <v>68000</v>
      </c>
    </row>
    <row r="1042" spans="1:6" ht="23.25" hidden="1" customHeight="1">
      <c r="A1042" s="24" t="s">
        <v>86</v>
      </c>
      <c r="B1042" s="6" t="s">
        <v>33</v>
      </c>
      <c r="C1042" s="6" t="s">
        <v>40</v>
      </c>
      <c r="D1042" s="14">
        <v>0</v>
      </c>
      <c r="E1042" s="14">
        <f t="shared" si="43"/>
        <v>0</v>
      </c>
      <c r="F1042" s="14">
        <v>0</v>
      </c>
    </row>
    <row r="1043" spans="1:6" ht="23.25" hidden="1" customHeight="1">
      <c r="A1043" s="24" t="s">
        <v>86</v>
      </c>
      <c r="B1043" s="6" t="s">
        <v>33</v>
      </c>
      <c r="C1043" s="6" t="s">
        <v>41</v>
      </c>
      <c r="D1043" s="14">
        <v>10</v>
      </c>
      <c r="E1043" s="14">
        <v>630</v>
      </c>
      <c r="F1043" s="14">
        <v>63000</v>
      </c>
    </row>
    <row r="1044" spans="1:6" ht="23.25" hidden="1" customHeight="1">
      <c r="A1044" s="24" t="s">
        <v>86</v>
      </c>
      <c r="B1044" s="6" t="s">
        <v>33</v>
      </c>
      <c r="C1044" s="6" t="s">
        <v>42</v>
      </c>
      <c r="D1044" s="14">
        <v>49</v>
      </c>
      <c r="E1044" s="14">
        <v>2254</v>
      </c>
      <c r="F1044" s="14">
        <v>46000</v>
      </c>
    </row>
    <row r="1045" spans="1:6" ht="23.25" hidden="1" customHeight="1">
      <c r="A1045" s="24" t="s">
        <v>86</v>
      </c>
      <c r="B1045" s="6" t="s">
        <v>33</v>
      </c>
      <c r="C1045" s="6" t="s">
        <v>43</v>
      </c>
      <c r="D1045" s="14">
        <v>20</v>
      </c>
      <c r="E1045" s="14">
        <v>110</v>
      </c>
      <c r="F1045" s="14">
        <v>6000</v>
      </c>
    </row>
    <row r="1046" spans="1:6" ht="23.25" customHeight="1">
      <c r="A1046" s="24" t="s">
        <v>86</v>
      </c>
      <c r="B1046" s="6" t="s">
        <v>44</v>
      </c>
      <c r="C1046" s="6" t="s">
        <v>45</v>
      </c>
      <c r="D1046" s="14">
        <v>0</v>
      </c>
      <c r="E1046" s="14">
        <f t="shared" si="43"/>
        <v>0</v>
      </c>
      <c r="F1046" s="14">
        <v>0</v>
      </c>
    </row>
    <row r="1047" spans="1:6" ht="23.25" customHeight="1">
      <c r="A1047" s="24" t="s">
        <v>86</v>
      </c>
      <c r="B1047" s="6" t="s">
        <v>44</v>
      </c>
      <c r="C1047" s="6" t="s">
        <v>46</v>
      </c>
      <c r="D1047" s="14">
        <v>0</v>
      </c>
      <c r="E1047" s="14">
        <f t="shared" si="43"/>
        <v>0</v>
      </c>
      <c r="F1047" s="14">
        <v>0</v>
      </c>
    </row>
    <row r="1048" spans="1:6" ht="23.25" customHeight="1">
      <c r="A1048" s="24" t="s">
        <v>86</v>
      </c>
      <c r="B1048" s="6" t="s">
        <v>44</v>
      </c>
      <c r="C1048" s="6" t="s">
        <v>47</v>
      </c>
      <c r="D1048" s="14">
        <v>0</v>
      </c>
      <c r="E1048" s="14">
        <f t="shared" si="43"/>
        <v>0</v>
      </c>
      <c r="F1048" s="14">
        <v>0</v>
      </c>
    </row>
    <row r="1049" spans="1:6" ht="23.25" customHeight="1">
      <c r="A1049" s="24" t="s">
        <v>86</v>
      </c>
      <c r="B1049" s="6" t="s">
        <v>44</v>
      </c>
      <c r="C1049" s="6" t="s">
        <v>48</v>
      </c>
      <c r="D1049" s="14">
        <v>0</v>
      </c>
      <c r="E1049" s="14">
        <f t="shared" si="43"/>
        <v>0</v>
      </c>
      <c r="F1049" s="14">
        <v>0</v>
      </c>
    </row>
    <row r="1050" spans="1:6" ht="23.25" hidden="1" customHeight="1">
      <c r="A1050" s="24" t="s">
        <v>86</v>
      </c>
      <c r="B1050" s="6" t="s">
        <v>49</v>
      </c>
      <c r="C1050" s="6" t="s">
        <v>50</v>
      </c>
      <c r="D1050" s="14">
        <v>0</v>
      </c>
      <c r="E1050" s="14">
        <f t="shared" si="43"/>
        <v>0</v>
      </c>
      <c r="F1050" s="14">
        <v>0</v>
      </c>
    </row>
    <row r="1051" spans="1:6" ht="23.25" hidden="1" customHeight="1">
      <c r="A1051" s="24" t="s">
        <v>86</v>
      </c>
      <c r="B1051" s="6" t="s">
        <v>49</v>
      </c>
      <c r="C1051" s="6" t="s">
        <v>51</v>
      </c>
      <c r="D1051" s="22">
        <v>3.9</v>
      </c>
      <c r="E1051" s="14">
        <f t="shared" si="43"/>
        <v>10.14</v>
      </c>
      <c r="F1051" s="21">
        <v>2600</v>
      </c>
    </row>
    <row r="1052" spans="1:6" ht="23.25" hidden="1" customHeight="1">
      <c r="A1052" s="24" t="s">
        <v>86</v>
      </c>
      <c r="B1052" s="6" t="s">
        <v>49</v>
      </c>
      <c r="C1052" s="6" t="s">
        <v>52</v>
      </c>
      <c r="D1052" s="14">
        <v>400</v>
      </c>
      <c r="E1052" s="14">
        <f t="shared" si="43"/>
        <v>1080</v>
      </c>
      <c r="F1052" s="7">
        <v>2700</v>
      </c>
    </row>
    <row r="1053" spans="1:6" ht="23.25" hidden="1" customHeight="1">
      <c r="A1053" s="24" t="s">
        <v>86</v>
      </c>
      <c r="B1053" s="6" t="s">
        <v>49</v>
      </c>
      <c r="C1053" s="6" t="s">
        <v>53</v>
      </c>
      <c r="D1053" s="14">
        <v>0</v>
      </c>
      <c r="E1053" s="14">
        <f t="shared" si="43"/>
        <v>0</v>
      </c>
      <c r="F1053" s="14">
        <v>0</v>
      </c>
    </row>
    <row r="1054" spans="1:6" ht="23.25" hidden="1" customHeight="1">
      <c r="A1054" s="24" t="s">
        <v>86</v>
      </c>
      <c r="B1054" s="6" t="s">
        <v>54</v>
      </c>
      <c r="C1054" s="6" t="s">
        <v>55</v>
      </c>
      <c r="D1054" s="14">
        <v>11</v>
      </c>
      <c r="E1054" s="14">
        <v>24</v>
      </c>
      <c r="F1054" s="7">
        <f t="shared" ref="F1054" si="45">E1054/D1054*1000</f>
        <v>2181.8181818181815</v>
      </c>
    </row>
    <row r="1055" spans="1:6" ht="23.25" hidden="1" customHeight="1">
      <c r="A1055" s="24" t="s">
        <v>86</v>
      </c>
      <c r="B1055" s="6" t="s">
        <v>54</v>
      </c>
      <c r="C1055" s="6" t="s">
        <v>56</v>
      </c>
      <c r="D1055" s="14">
        <v>0</v>
      </c>
      <c r="E1055" s="14">
        <f t="shared" si="43"/>
        <v>0</v>
      </c>
      <c r="F1055" s="14">
        <v>0</v>
      </c>
    </row>
    <row r="1056" spans="1:6" ht="23.25" hidden="1" customHeight="1">
      <c r="A1056" s="24" t="s">
        <v>86</v>
      </c>
      <c r="B1056" s="6" t="s">
        <v>54</v>
      </c>
      <c r="C1056" s="6" t="s">
        <v>57</v>
      </c>
      <c r="D1056" s="14">
        <v>0</v>
      </c>
      <c r="E1056" s="14">
        <f t="shared" si="43"/>
        <v>0</v>
      </c>
      <c r="F1056" s="14">
        <v>0</v>
      </c>
    </row>
    <row r="1057" spans="1:6" ht="23.25" hidden="1" customHeight="1">
      <c r="A1057" s="24" t="s">
        <v>86</v>
      </c>
      <c r="B1057" s="6" t="s">
        <v>54</v>
      </c>
      <c r="C1057" s="6" t="s">
        <v>58</v>
      </c>
      <c r="D1057" s="14">
        <v>0</v>
      </c>
      <c r="E1057" s="14">
        <f t="shared" si="43"/>
        <v>0</v>
      </c>
      <c r="F1057" s="14">
        <v>0</v>
      </c>
    </row>
    <row r="1058" spans="1:6" ht="23.25" hidden="1" customHeight="1">
      <c r="A1058" s="24" t="s">
        <v>86</v>
      </c>
      <c r="B1058" s="6" t="s">
        <v>54</v>
      </c>
      <c r="C1058" s="6" t="s">
        <v>69</v>
      </c>
      <c r="D1058" s="14">
        <v>350</v>
      </c>
      <c r="E1058" s="14">
        <v>14000</v>
      </c>
      <c r="F1058" s="7">
        <f t="shared" ref="F1058" si="46">E1058/D1058*1000</f>
        <v>40000</v>
      </c>
    </row>
    <row r="1059" spans="1:6" ht="23.25" hidden="1" customHeight="1">
      <c r="A1059" s="24" t="s">
        <v>86</v>
      </c>
      <c r="B1059" s="6"/>
      <c r="C1059" s="6" t="s">
        <v>70</v>
      </c>
      <c r="D1059" s="11">
        <f>SUM(D1010:D1058)</f>
        <v>5625.0049999999992</v>
      </c>
      <c r="E1059" s="14">
        <f>SUM(E1010:E1058)</f>
        <v>76318.790000000008</v>
      </c>
      <c r="F1059" s="32"/>
    </row>
    <row r="1060" spans="1:6" ht="23.25" hidden="1" customHeight="1">
      <c r="A1060" s="24" t="s">
        <v>86</v>
      </c>
      <c r="B1060" s="6"/>
      <c r="C1060" s="6" t="s">
        <v>71</v>
      </c>
      <c r="D1060" s="7">
        <f>D1059-D1061</f>
        <v>5625.0049999999992</v>
      </c>
      <c r="E1060" s="14">
        <f>E1059-E1061</f>
        <v>76318.790000000008</v>
      </c>
      <c r="F1060" s="7">
        <v>0</v>
      </c>
    </row>
    <row r="1061" spans="1:6" ht="23.25" hidden="1" customHeight="1">
      <c r="A1061" s="24" t="s">
        <v>86</v>
      </c>
      <c r="B1061" s="6"/>
      <c r="C1061" s="6" t="s">
        <v>72</v>
      </c>
      <c r="D1061" s="11">
        <f>D1011+D1013+D1018+D1021+D1037+D1040</f>
        <v>0</v>
      </c>
      <c r="E1061" s="14">
        <f>E1011+E1013+E1018+E1021+E1037+E1040</f>
        <v>0</v>
      </c>
      <c r="F1061" s="7">
        <v>0</v>
      </c>
    </row>
    <row r="1062" spans="1:6" ht="23.25" hidden="1" customHeight="1">
      <c r="A1062" s="24" t="s">
        <v>86</v>
      </c>
      <c r="B1062" s="12"/>
      <c r="C1062" s="6" t="s">
        <v>74</v>
      </c>
      <c r="D1062" s="7">
        <v>6000</v>
      </c>
      <c r="E1062" s="14"/>
      <c r="F1062" s="7">
        <v>0</v>
      </c>
    </row>
    <row r="1063" spans="1:6" ht="23.25" hidden="1" customHeight="1">
      <c r="A1063" s="24" t="s">
        <v>86</v>
      </c>
      <c r="B1063" s="12"/>
      <c r="C1063" s="6" t="s">
        <v>73</v>
      </c>
      <c r="D1063" s="11"/>
      <c r="E1063" s="14"/>
      <c r="F1063" s="32"/>
    </row>
    <row r="1064" spans="1:6" ht="23.25" hidden="1" customHeight="1">
      <c r="A1064" s="24" t="s">
        <v>86</v>
      </c>
      <c r="B1064" s="12"/>
      <c r="C1064" s="6" t="s">
        <v>62</v>
      </c>
      <c r="D1064" s="11">
        <f>D1059+D1062+D1063</f>
        <v>11625.004999999999</v>
      </c>
      <c r="E1064" s="14"/>
      <c r="F1064" s="7">
        <v>0</v>
      </c>
    </row>
    <row r="1065" spans="1:6" ht="23.25" hidden="1" customHeight="1">
      <c r="A1065" s="1" t="s">
        <v>87</v>
      </c>
      <c r="B1065" s="6" t="s">
        <v>0</v>
      </c>
      <c r="C1065" s="6" t="s">
        <v>1</v>
      </c>
      <c r="D1065" s="7" t="s">
        <v>2</v>
      </c>
      <c r="E1065" s="7" t="s">
        <v>3</v>
      </c>
      <c r="F1065" s="8" t="s">
        <v>61</v>
      </c>
    </row>
    <row r="1066" spans="1:6" ht="23.25" hidden="1" customHeight="1">
      <c r="A1066" s="1" t="s">
        <v>87</v>
      </c>
      <c r="B1066" s="6" t="s">
        <v>4</v>
      </c>
      <c r="C1066" s="6" t="s">
        <v>5</v>
      </c>
      <c r="D1066" s="60">
        <v>3300</v>
      </c>
      <c r="E1066" s="57">
        <v>11550</v>
      </c>
      <c r="F1066" s="7">
        <f>E1066/D1066*1000</f>
        <v>3500</v>
      </c>
    </row>
    <row r="1067" spans="1:6" ht="23.25" hidden="1" customHeight="1">
      <c r="A1067" s="1" t="s">
        <v>87</v>
      </c>
      <c r="B1067" s="6" t="s">
        <v>4</v>
      </c>
      <c r="C1067" s="6" t="s">
        <v>6</v>
      </c>
      <c r="D1067" s="18">
        <v>0</v>
      </c>
      <c r="E1067" s="16">
        <v>0</v>
      </c>
      <c r="F1067" s="7"/>
    </row>
    <row r="1068" spans="1:6" ht="23.25" hidden="1" customHeight="1">
      <c r="A1068" s="1" t="s">
        <v>87</v>
      </c>
      <c r="B1068" s="6" t="s">
        <v>4</v>
      </c>
      <c r="C1068" s="6" t="s">
        <v>7</v>
      </c>
      <c r="D1068" s="14">
        <v>4050</v>
      </c>
      <c r="E1068" s="14">
        <v>15187</v>
      </c>
      <c r="F1068" s="7">
        <f t="shared" ref="F1068:F1114" si="47">E1068/D1068*1000</f>
        <v>3749.8765432098767</v>
      </c>
    </row>
    <row r="1069" spans="1:6" ht="23.25" hidden="1" customHeight="1">
      <c r="A1069" s="1" t="s">
        <v>87</v>
      </c>
      <c r="B1069" s="6" t="s">
        <v>4</v>
      </c>
      <c r="C1069" s="6" t="s">
        <v>8</v>
      </c>
      <c r="D1069" s="18">
        <v>0</v>
      </c>
      <c r="E1069" s="16">
        <v>0</v>
      </c>
      <c r="F1069" s="7"/>
    </row>
    <row r="1070" spans="1:6" ht="23.25" hidden="1" customHeight="1">
      <c r="A1070" s="1" t="s">
        <v>87</v>
      </c>
      <c r="B1070" s="6" t="s">
        <v>4</v>
      </c>
      <c r="C1070" s="6" t="s">
        <v>9</v>
      </c>
      <c r="D1070" s="18">
        <v>1</v>
      </c>
      <c r="E1070" s="16">
        <v>6</v>
      </c>
      <c r="F1070" s="7">
        <f t="shared" si="47"/>
        <v>6000</v>
      </c>
    </row>
    <row r="1071" spans="1:6" ht="23.25" hidden="1" customHeight="1">
      <c r="A1071" s="1" t="s">
        <v>87</v>
      </c>
      <c r="B1071" s="6" t="s">
        <v>4</v>
      </c>
      <c r="C1071" s="6" t="s">
        <v>10</v>
      </c>
      <c r="D1071" s="18">
        <v>0</v>
      </c>
      <c r="E1071" s="16">
        <v>0</v>
      </c>
      <c r="F1071" s="7"/>
    </row>
    <row r="1072" spans="1:6" ht="23.25" hidden="1" customHeight="1">
      <c r="A1072" s="1" t="s">
        <v>87</v>
      </c>
      <c r="B1072" s="6" t="s">
        <v>4</v>
      </c>
      <c r="C1072" s="6" t="s">
        <v>11</v>
      </c>
      <c r="D1072" s="18">
        <v>2</v>
      </c>
      <c r="E1072" s="16">
        <v>5</v>
      </c>
      <c r="F1072" s="7">
        <f t="shared" si="47"/>
        <v>2500</v>
      </c>
    </row>
    <row r="1073" spans="1:6" ht="23.25" hidden="1" customHeight="1">
      <c r="A1073" s="1" t="s">
        <v>87</v>
      </c>
      <c r="B1073" s="6" t="s">
        <v>12</v>
      </c>
      <c r="C1073" s="6" t="s">
        <v>13</v>
      </c>
      <c r="D1073" s="60">
        <v>8</v>
      </c>
      <c r="E1073" s="57">
        <v>12</v>
      </c>
      <c r="F1073" s="7">
        <f t="shared" si="47"/>
        <v>1500</v>
      </c>
    </row>
    <row r="1074" spans="1:6" ht="23.25" hidden="1" customHeight="1">
      <c r="A1074" s="1" t="s">
        <v>87</v>
      </c>
      <c r="B1074" s="6" t="s">
        <v>12</v>
      </c>
      <c r="C1074" s="6" t="s">
        <v>14</v>
      </c>
      <c r="D1074" s="18">
        <v>0</v>
      </c>
      <c r="E1074" s="16">
        <v>0</v>
      </c>
      <c r="F1074" s="7"/>
    </row>
    <row r="1075" spans="1:6" ht="23.25" hidden="1" customHeight="1">
      <c r="A1075" s="1" t="s">
        <v>87</v>
      </c>
      <c r="B1075" s="6" t="s">
        <v>12</v>
      </c>
      <c r="C1075" s="6" t="s">
        <v>15</v>
      </c>
      <c r="D1075" s="60">
        <v>245</v>
      </c>
      <c r="E1075" s="57">
        <v>616</v>
      </c>
      <c r="F1075" s="7">
        <f t="shared" si="47"/>
        <v>2514.2857142857142</v>
      </c>
    </row>
    <row r="1076" spans="1:6" ht="23.25" hidden="1" customHeight="1">
      <c r="A1076" s="1" t="s">
        <v>87</v>
      </c>
      <c r="B1076" s="6" t="s">
        <v>12</v>
      </c>
      <c r="C1076" s="6" t="s">
        <v>16</v>
      </c>
      <c r="D1076" s="18">
        <v>0</v>
      </c>
      <c r="E1076" s="16">
        <v>0</v>
      </c>
      <c r="F1076" s="7"/>
    </row>
    <row r="1077" spans="1:6" ht="23.25" hidden="1" customHeight="1">
      <c r="A1077" s="1" t="s">
        <v>87</v>
      </c>
      <c r="B1077" s="6" t="s">
        <v>12</v>
      </c>
      <c r="C1077" s="6" t="s">
        <v>17</v>
      </c>
      <c r="D1077" s="18">
        <v>0</v>
      </c>
      <c r="E1077" s="16">
        <v>0</v>
      </c>
      <c r="F1077" s="7"/>
    </row>
    <row r="1078" spans="1:6" ht="23.25" hidden="1" customHeight="1">
      <c r="A1078" s="1" t="s">
        <v>87</v>
      </c>
      <c r="B1078" s="6" t="s">
        <v>12</v>
      </c>
      <c r="C1078" s="6" t="s">
        <v>18</v>
      </c>
      <c r="D1078" s="18">
        <v>0</v>
      </c>
      <c r="E1078" s="16">
        <v>0</v>
      </c>
      <c r="F1078" s="7"/>
    </row>
    <row r="1079" spans="1:6" ht="23.25" hidden="1" customHeight="1">
      <c r="A1079" s="1" t="s">
        <v>87</v>
      </c>
      <c r="B1079" s="6" t="s">
        <v>19</v>
      </c>
      <c r="C1079" s="6" t="s">
        <v>20</v>
      </c>
      <c r="D1079" s="18">
        <v>80</v>
      </c>
      <c r="E1079" s="16">
        <v>3600</v>
      </c>
      <c r="F1079" s="7">
        <f t="shared" si="47"/>
        <v>45000</v>
      </c>
    </row>
    <row r="1080" spans="1:6" ht="23.25" hidden="1" customHeight="1">
      <c r="A1080" s="1" t="s">
        <v>87</v>
      </c>
      <c r="B1080" s="6" t="s">
        <v>19</v>
      </c>
      <c r="C1080" s="6" t="s">
        <v>21</v>
      </c>
      <c r="D1080" s="18">
        <v>200</v>
      </c>
      <c r="E1080" s="16">
        <v>6000</v>
      </c>
      <c r="F1080" s="7">
        <f t="shared" si="47"/>
        <v>30000</v>
      </c>
    </row>
    <row r="1081" spans="1:6" ht="23.25" hidden="1" customHeight="1">
      <c r="A1081" s="1" t="s">
        <v>87</v>
      </c>
      <c r="B1081" s="6" t="s">
        <v>19</v>
      </c>
      <c r="C1081" s="6" t="s">
        <v>22</v>
      </c>
      <c r="D1081" s="18">
        <v>25</v>
      </c>
      <c r="E1081" s="16">
        <v>625</v>
      </c>
      <c r="F1081" s="7">
        <f t="shared" si="47"/>
        <v>25000</v>
      </c>
    </row>
    <row r="1082" spans="1:6" ht="23.25" hidden="1" customHeight="1">
      <c r="A1082" s="1" t="s">
        <v>87</v>
      </c>
      <c r="B1082" s="6" t="s">
        <v>19</v>
      </c>
      <c r="C1082" s="6" t="s">
        <v>23</v>
      </c>
      <c r="D1082" s="18">
        <v>90</v>
      </c>
      <c r="E1082" s="16">
        <v>3150</v>
      </c>
      <c r="F1082" s="7">
        <f t="shared" si="47"/>
        <v>35000</v>
      </c>
    </row>
    <row r="1083" spans="1:6" ht="23.25" hidden="1" customHeight="1">
      <c r="A1083" s="1" t="s">
        <v>87</v>
      </c>
      <c r="B1083" s="6" t="s">
        <v>19</v>
      </c>
      <c r="C1083" s="6" t="s">
        <v>24</v>
      </c>
      <c r="D1083" s="18">
        <v>60</v>
      </c>
      <c r="E1083" s="16">
        <v>1140</v>
      </c>
      <c r="F1083" s="7">
        <f t="shared" si="47"/>
        <v>19000</v>
      </c>
    </row>
    <row r="1084" spans="1:6" ht="23.25" hidden="1" customHeight="1">
      <c r="A1084" s="1" t="s">
        <v>87</v>
      </c>
      <c r="B1084" s="6" t="s">
        <v>25</v>
      </c>
      <c r="C1084" s="6" t="s">
        <v>26</v>
      </c>
      <c r="D1084" s="18">
        <v>150</v>
      </c>
      <c r="E1084" s="16">
        <v>4800</v>
      </c>
      <c r="F1084" s="7">
        <f t="shared" si="47"/>
        <v>32000</v>
      </c>
    </row>
    <row r="1085" spans="1:6" ht="23.25" hidden="1" customHeight="1">
      <c r="A1085" s="1" t="s">
        <v>87</v>
      </c>
      <c r="B1085" s="6" t="s">
        <v>25</v>
      </c>
      <c r="C1085" s="6" t="s">
        <v>60</v>
      </c>
      <c r="D1085" s="18">
        <v>35</v>
      </c>
      <c r="E1085" s="16">
        <v>2275</v>
      </c>
      <c r="F1085" s="7">
        <f t="shared" si="47"/>
        <v>65000</v>
      </c>
    </row>
    <row r="1086" spans="1:6" ht="23.25" hidden="1" customHeight="1">
      <c r="A1086" s="1" t="s">
        <v>87</v>
      </c>
      <c r="B1086" s="6" t="s">
        <v>25</v>
      </c>
      <c r="C1086" s="6" t="s">
        <v>27</v>
      </c>
      <c r="D1086" s="18">
        <v>150</v>
      </c>
      <c r="E1086" s="16">
        <v>6000</v>
      </c>
      <c r="F1086" s="7">
        <f t="shared" si="47"/>
        <v>40000</v>
      </c>
    </row>
    <row r="1087" spans="1:6" ht="23.25" hidden="1" customHeight="1">
      <c r="A1087" s="1" t="s">
        <v>87</v>
      </c>
      <c r="B1087" s="6" t="s">
        <v>25</v>
      </c>
      <c r="C1087" s="6" t="s">
        <v>28</v>
      </c>
      <c r="D1087" s="18">
        <v>60</v>
      </c>
      <c r="E1087" s="16">
        <v>1680</v>
      </c>
      <c r="F1087" s="7">
        <f t="shared" si="47"/>
        <v>28000</v>
      </c>
    </row>
    <row r="1088" spans="1:6" ht="23.25" hidden="1" customHeight="1">
      <c r="A1088" s="1" t="s">
        <v>87</v>
      </c>
      <c r="B1088" s="6" t="s">
        <v>25</v>
      </c>
      <c r="C1088" s="6" t="s">
        <v>29</v>
      </c>
      <c r="D1088" s="18">
        <v>0</v>
      </c>
      <c r="E1088" s="16">
        <v>0</v>
      </c>
      <c r="F1088" s="7"/>
    </row>
    <row r="1089" spans="1:6" ht="23.25" hidden="1" customHeight="1">
      <c r="A1089" s="1" t="s">
        <v>87</v>
      </c>
      <c r="B1089" s="6" t="s">
        <v>25</v>
      </c>
      <c r="C1089" s="6" t="s">
        <v>30</v>
      </c>
      <c r="D1089" s="18">
        <v>1</v>
      </c>
      <c r="E1089" s="16">
        <v>12</v>
      </c>
      <c r="F1089" s="7">
        <f t="shared" si="47"/>
        <v>12000</v>
      </c>
    </row>
    <row r="1090" spans="1:6" ht="23.25" hidden="1" customHeight="1">
      <c r="A1090" s="1" t="s">
        <v>87</v>
      </c>
      <c r="B1090" s="6" t="s">
        <v>25</v>
      </c>
      <c r="C1090" s="6" t="s">
        <v>31</v>
      </c>
      <c r="D1090" s="18">
        <v>16</v>
      </c>
      <c r="E1090" s="16">
        <v>160</v>
      </c>
      <c r="F1090" s="7">
        <f t="shared" si="47"/>
        <v>10000</v>
      </c>
    </row>
    <row r="1091" spans="1:6" ht="23.25" hidden="1" customHeight="1">
      <c r="A1091" s="1" t="s">
        <v>87</v>
      </c>
      <c r="B1091" s="6" t="s">
        <v>25</v>
      </c>
      <c r="C1091" s="6" t="s">
        <v>32</v>
      </c>
      <c r="D1091" s="18">
        <v>22</v>
      </c>
      <c r="E1091" s="16">
        <v>660</v>
      </c>
      <c r="F1091" s="7">
        <f t="shared" si="47"/>
        <v>30000</v>
      </c>
    </row>
    <row r="1092" spans="1:6" ht="23.25" hidden="1" customHeight="1">
      <c r="A1092" s="1" t="s">
        <v>87</v>
      </c>
      <c r="B1092" s="6" t="s">
        <v>33</v>
      </c>
      <c r="C1092" s="6" t="s">
        <v>34</v>
      </c>
      <c r="D1092" s="18">
        <v>5500</v>
      </c>
      <c r="E1092" s="16">
        <v>55000</v>
      </c>
      <c r="F1092" s="7">
        <f t="shared" si="47"/>
        <v>10000</v>
      </c>
    </row>
    <row r="1093" spans="1:6" ht="23.25" hidden="1" customHeight="1">
      <c r="A1093" s="1" t="s">
        <v>87</v>
      </c>
      <c r="B1093" s="6" t="s">
        <v>33</v>
      </c>
      <c r="C1093" s="6" t="s">
        <v>35</v>
      </c>
      <c r="D1093" s="18">
        <v>0</v>
      </c>
      <c r="E1093" s="16">
        <v>0</v>
      </c>
      <c r="F1093" s="7"/>
    </row>
    <row r="1094" spans="1:6" ht="23.25" hidden="1" customHeight="1">
      <c r="A1094" s="1" t="s">
        <v>87</v>
      </c>
      <c r="B1094" s="6" t="s">
        <v>33</v>
      </c>
      <c r="C1094" s="6" t="s">
        <v>36</v>
      </c>
      <c r="D1094" s="18">
        <v>250</v>
      </c>
      <c r="E1094" s="16">
        <v>1250</v>
      </c>
      <c r="F1094" s="7">
        <f t="shared" si="47"/>
        <v>5000</v>
      </c>
    </row>
    <row r="1095" spans="1:6" ht="23.25" hidden="1" customHeight="1">
      <c r="A1095" s="1" t="s">
        <v>87</v>
      </c>
      <c r="B1095" s="6" t="s">
        <v>33</v>
      </c>
      <c r="C1095" s="6" t="s">
        <v>37</v>
      </c>
      <c r="D1095" s="18">
        <v>800</v>
      </c>
      <c r="E1095" s="16">
        <v>7200</v>
      </c>
      <c r="F1095" s="7">
        <f t="shared" si="47"/>
        <v>9000</v>
      </c>
    </row>
    <row r="1096" spans="1:6" ht="23.25" hidden="1" customHeight="1">
      <c r="A1096" s="1" t="s">
        <v>87</v>
      </c>
      <c r="B1096" s="6" t="s">
        <v>33</v>
      </c>
      <c r="C1096" s="6" t="s">
        <v>38</v>
      </c>
      <c r="D1096" s="18">
        <v>0</v>
      </c>
      <c r="E1096" s="16">
        <v>0</v>
      </c>
      <c r="F1096" s="7"/>
    </row>
    <row r="1097" spans="1:6" ht="23.25" hidden="1" customHeight="1">
      <c r="A1097" s="1" t="s">
        <v>87</v>
      </c>
      <c r="B1097" s="6" t="s">
        <v>33</v>
      </c>
      <c r="C1097" s="6" t="s">
        <v>39</v>
      </c>
      <c r="D1097" s="18">
        <v>50</v>
      </c>
      <c r="E1097" s="16">
        <v>3200</v>
      </c>
      <c r="F1097" s="7">
        <f t="shared" si="47"/>
        <v>64000</v>
      </c>
    </row>
    <row r="1098" spans="1:6" ht="23.25" hidden="1" customHeight="1">
      <c r="A1098" s="1" t="s">
        <v>87</v>
      </c>
      <c r="B1098" s="6" t="s">
        <v>33</v>
      </c>
      <c r="C1098" s="6" t="s">
        <v>40</v>
      </c>
      <c r="D1098" s="18">
        <v>0</v>
      </c>
      <c r="E1098" s="16">
        <v>0</v>
      </c>
      <c r="F1098" s="7"/>
    </row>
    <row r="1099" spans="1:6" ht="23.25" hidden="1" customHeight="1">
      <c r="A1099" s="1" t="s">
        <v>87</v>
      </c>
      <c r="B1099" s="6" t="s">
        <v>33</v>
      </c>
      <c r="C1099" s="6" t="s">
        <v>41</v>
      </c>
      <c r="D1099" s="18">
        <v>1200</v>
      </c>
      <c r="E1099" s="16">
        <v>58200</v>
      </c>
      <c r="F1099" s="7">
        <f t="shared" si="47"/>
        <v>48500</v>
      </c>
    </row>
    <row r="1100" spans="1:6" ht="23.25" hidden="1" customHeight="1">
      <c r="A1100" s="1" t="s">
        <v>87</v>
      </c>
      <c r="B1100" s="6" t="s">
        <v>33</v>
      </c>
      <c r="C1100" s="6" t="s">
        <v>42</v>
      </c>
      <c r="D1100" s="18">
        <v>50</v>
      </c>
      <c r="E1100" s="16">
        <v>1500</v>
      </c>
      <c r="F1100" s="7">
        <f t="shared" si="47"/>
        <v>30000</v>
      </c>
    </row>
    <row r="1101" spans="1:6" ht="23.25" hidden="1" customHeight="1">
      <c r="A1101" s="1" t="s">
        <v>87</v>
      </c>
      <c r="B1101" s="6" t="s">
        <v>33</v>
      </c>
      <c r="C1101" s="6" t="s">
        <v>43</v>
      </c>
      <c r="D1101" s="18">
        <v>30</v>
      </c>
      <c r="E1101" s="16">
        <v>186</v>
      </c>
      <c r="F1101" s="7">
        <f t="shared" si="47"/>
        <v>6200</v>
      </c>
    </row>
    <row r="1102" spans="1:6" ht="23.25" customHeight="1">
      <c r="A1102" s="1" t="s">
        <v>87</v>
      </c>
      <c r="B1102" s="6" t="s">
        <v>44</v>
      </c>
      <c r="C1102" s="6" t="s">
        <v>45</v>
      </c>
      <c r="D1102" s="18">
        <v>0</v>
      </c>
      <c r="E1102" s="16">
        <v>0</v>
      </c>
      <c r="F1102" s="7"/>
    </row>
    <row r="1103" spans="1:6" ht="23.25" customHeight="1">
      <c r="A1103" s="1" t="s">
        <v>87</v>
      </c>
      <c r="B1103" s="6" t="s">
        <v>44</v>
      </c>
      <c r="C1103" s="6" t="s">
        <v>46</v>
      </c>
      <c r="D1103" s="18">
        <v>1</v>
      </c>
      <c r="E1103" s="16">
        <v>1.2</v>
      </c>
      <c r="F1103" s="7">
        <f t="shared" si="47"/>
        <v>1200</v>
      </c>
    </row>
    <row r="1104" spans="1:6" ht="23.25" customHeight="1">
      <c r="A1104" s="1" t="s">
        <v>87</v>
      </c>
      <c r="B1104" s="6" t="s">
        <v>44</v>
      </c>
      <c r="C1104" s="6" t="s">
        <v>47</v>
      </c>
      <c r="D1104" s="18">
        <v>0</v>
      </c>
      <c r="E1104" s="16">
        <v>0</v>
      </c>
      <c r="F1104" s="7"/>
    </row>
    <row r="1105" spans="1:6" ht="23.25" customHeight="1">
      <c r="A1105" s="1" t="s">
        <v>87</v>
      </c>
      <c r="B1105" s="6" t="s">
        <v>44</v>
      </c>
      <c r="C1105" s="6" t="s">
        <v>48</v>
      </c>
      <c r="D1105" s="18">
        <v>26</v>
      </c>
      <c r="E1105" s="16">
        <v>43</v>
      </c>
      <c r="F1105" s="7">
        <f t="shared" si="47"/>
        <v>1653.8461538461538</v>
      </c>
    </row>
    <row r="1106" spans="1:6" ht="23.25" hidden="1" customHeight="1">
      <c r="A1106" s="1" t="s">
        <v>87</v>
      </c>
      <c r="B1106" s="6" t="s">
        <v>49</v>
      </c>
      <c r="C1106" s="6" t="s">
        <v>50</v>
      </c>
      <c r="D1106" s="60">
        <v>24</v>
      </c>
      <c r="E1106" s="57">
        <v>751</v>
      </c>
      <c r="F1106" s="7">
        <f t="shared" si="47"/>
        <v>31291.666666666668</v>
      </c>
    </row>
    <row r="1107" spans="1:6" ht="23.25" hidden="1" customHeight="1">
      <c r="A1107" s="1" t="s">
        <v>87</v>
      </c>
      <c r="B1107" s="6" t="s">
        <v>49</v>
      </c>
      <c r="C1107" s="6" t="s">
        <v>51</v>
      </c>
      <c r="D1107" s="18">
        <v>350</v>
      </c>
      <c r="E1107" s="16">
        <v>1120</v>
      </c>
      <c r="F1107" s="7">
        <f t="shared" si="47"/>
        <v>3200</v>
      </c>
    </row>
    <row r="1108" spans="1:6" ht="23.25" hidden="1" customHeight="1">
      <c r="A1108" s="1" t="s">
        <v>87</v>
      </c>
      <c r="B1108" s="6" t="s">
        <v>49</v>
      </c>
      <c r="C1108" s="6" t="s">
        <v>52</v>
      </c>
      <c r="D1108" s="18">
        <v>0</v>
      </c>
      <c r="E1108" s="16">
        <v>0</v>
      </c>
      <c r="F1108" s="7"/>
    </row>
    <row r="1109" spans="1:6" ht="23.25" hidden="1" customHeight="1">
      <c r="A1109" s="1" t="s">
        <v>87</v>
      </c>
      <c r="B1109" s="6" t="s">
        <v>49</v>
      </c>
      <c r="C1109" s="6" t="s">
        <v>53</v>
      </c>
      <c r="D1109" s="18">
        <v>0</v>
      </c>
      <c r="E1109" s="16">
        <v>0</v>
      </c>
      <c r="F1109" s="7"/>
    </row>
    <row r="1110" spans="1:6" ht="23.25" hidden="1" customHeight="1">
      <c r="A1110" s="1" t="s">
        <v>87</v>
      </c>
      <c r="B1110" s="6" t="s">
        <v>54</v>
      </c>
      <c r="C1110" s="6" t="s">
        <v>55</v>
      </c>
      <c r="D1110" s="18">
        <v>30</v>
      </c>
      <c r="E1110" s="16">
        <v>57</v>
      </c>
      <c r="F1110" s="7">
        <f t="shared" si="47"/>
        <v>1900</v>
      </c>
    </row>
    <row r="1111" spans="1:6" ht="23.25" hidden="1" customHeight="1">
      <c r="A1111" s="1" t="s">
        <v>87</v>
      </c>
      <c r="B1111" s="6" t="s">
        <v>54</v>
      </c>
      <c r="C1111" s="6" t="s">
        <v>56</v>
      </c>
      <c r="D1111" s="18">
        <v>0</v>
      </c>
      <c r="E1111" s="16">
        <v>0</v>
      </c>
      <c r="F1111" s="7"/>
    </row>
    <row r="1112" spans="1:6" ht="23.25" hidden="1" customHeight="1">
      <c r="A1112" s="1" t="s">
        <v>87</v>
      </c>
      <c r="B1112" s="6" t="s">
        <v>54</v>
      </c>
      <c r="C1112" s="6" t="s">
        <v>57</v>
      </c>
      <c r="D1112" s="18">
        <v>0</v>
      </c>
      <c r="E1112" s="16">
        <v>0</v>
      </c>
      <c r="F1112" s="7"/>
    </row>
    <row r="1113" spans="1:6" ht="23.25" hidden="1" customHeight="1">
      <c r="A1113" s="1" t="s">
        <v>87</v>
      </c>
      <c r="B1113" s="6" t="s">
        <v>54</v>
      </c>
      <c r="C1113" s="6" t="s">
        <v>58</v>
      </c>
      <c r="D1113" s="18">
        <v>10</v>
      </c>
      <c r="E1113" s="16">
        <v>30</v>
      </c>
      <c r="F1113" s="7">
        <f t="shared" si="47"/>
        <v>3000</v>
      </c>
    </row>
    <row r="1114" spans="1:6" ht="23.25" hidden="1" customHeight="1">
      <c r="A1114" s="1" t="s">
        <v>87</v>
      </c>
      <c r="B1114" s="6" t="s">
        <v>54</v>
      </c>
      <c r="C1114" s="6" t="s">
        <v>69</v>
      </c>
      <c r="D1114" s="18">
        <v>25</v>
      </c>
      <c r="E1114" s="16">
        <v>75</v>
      </c>
      <c r="F1114" s="7">
        <f t="shared" si="47"/>
        <v>3000</v>
      </c>
    </row>
    <row r="1115" spans="1:6" ht="23.25" hidden="1" customHeight="1">
      <c r="A1115" s="1" t="s">
        <v>87</v>
      </c>
      <c r="B1115" s="6"/>
      <c r="C1115" s="6" t="s">
        <v>70</v>
      </c>
      <c r="D1115" s="18">
        <f>SUM(D1066:D1114)</f>
        <v>16841</v>
      </c>
      <c r="E1115" s="7">
        <f>SUM(E1066:E1114)</f>
        <v>186091.2</v>
      </c>
      <c r="F1115" s="7"/>
    </row>
    <row r="1116" spans="1:6" ht="23.25" hidden="1" customHeight="1">
      <c r="A1116" s="1" t="s">
        <v>87</v>
      </c>
      <c r="B1116" s="6"/>
      <c r="C1116" s="6" t="s">
        <v>71</v>
      </c>
      <c r="D1116" s="18">
        <f>D1115-D1117</f>
        <v>16841</v>
      </c>
      <c r="E1116" s="7">
        <f>E1115-E1117</f>
        <v>186091.2</v>
      </c>
      <c r="F1116" s="7"/>
    </row>
    <row r="1117" spans="1:6" ht="23.25" hidden="1" customHeight="1">
      <c r="A1117" s="1" t="s">
        <v>87</v>
      </c>
      <c r="B1117" s="6"/>
      <c r="C1117" s="6" t="s">
        <v>72</v>
      </c>
      <c r="D1117" s="18">
        <f>D1067+D1069+D1074+D1077+D1093+D1096</f>
        <v>0</v>
      </c>
      <c r="E1117" s="7">
        <f>E1067+E1069+E1074+E1077+E1093+E1096</f>
        <v>0</v>
      </c>
      <c r="F1117" s="7"/>
    </row>
    <row r="1118" spans="1:6" ht="23.25" hidden="1" customHeight="1">
      <c r="A1118" s="1" t="s">
        <v>87</v>
      </c>
      <c r="B1118" s="12"/>
      <c r="C1118" s="6" t="s">
        <v>74</v>
      </c>
      <c r="D1118" s="18">
        <v>9000</v>
      </c>
      <c r="E1118" s="7"/>
      <c r="F1118" s="7"/>
    </row>
    <row r="1119" spans="1:6" ht="23.25" hidden="1" customHeight="1">
      <c r="A1119" s="1" t="s">
        <v>87</v>
      </c>
      <c r="B1119" s="12"/>
      <c r="C1119" s="6" t="s">
        <v>73</v>
      </c>
      <c r="D1119" s="18"/>
      <c r="E1119" s="7"/>
      <c r="F1119" s="7"/>
    </row>
    <row r="1120" spans="1:6" ht="23.25" hidden="1" customHeight="1">
      <c r="A1120" s="1" t="s">
        <v>87</v>
      </c>
      <c r="B1120" s="12"/>
      <c r="C1120" s="6" t="s">
        <v>62</v>
      </c>
      <c r="D1120" s="18">
        <f>D1115+D1118+D1119</f>
        <v>25841</v>
      </c>
      <c r="E1120" s="7"/>
      <c r="F1120" s="7"/>
    </row>
    <row r="1121" spans="1:6" ht="23.25" hidden="1" customHeight="1">
      <c r="A1121" s="1" t="s">
        <v>88</v>
      </c>
      <c r="B1121" s="6" t="s">
        <v>0</v>
      </c>
      <c r="C1121" s="6" t="s">
        <v>1</v>
      </c>
      <c r="D1121" s="7" t="s">
        <v>2</v>
      </c>
      <c r="E1121" s="7" t="s">
        <v>3</v>
      </c>
      <c r="F1121" s="8" t="s">
        <v>61</v>
      </c>
    </row>
    <row r="1122" spans="1:6" ht="23.25" hidden="1" customHeight="1">
      <c r="A1122" s="1" t="s">
        <v>88</v>
      </c>
      <c r="B1122" s="6" t="s">
        <v>4</v>
      </c>
      <c r="C1122" s="6" t="s">
        <v>5</v>
      </c>
      <c r="D1122" s="63">
        <v>360</v>
      </c>
      <c r="E1122" s="62">
        <v>1440</v>
      </c>
      <c r="F1122" s="7">
        <f>E1122/D1122*1000</f>
        <v>4000</v>
      </c>
    </row>
    <row r="1123" spans="1:6" ht="23.25" hidden="1" customHeight="1">
      <c r="A1123" s="1" t="s">
        <v>88</v>
      </c>
      <c r="B1123" s="6" t="s">
        <v>4</v>
      </c>
      <c r="C1123" s="6" t="s">
        <v>6</v>
      </c>
      <c r="D1123" s="11"/>
      <c r="E1123" s="7"/>
      <c r="F1123" s="7"/>
    </row>
    <row r="1124" spans="1:6" ht="23.25" hidden="1" customHeight="1">
      <c r="A1124" s="1" t="s">
        <v>88</v>
      </c>
      <c r="B1124" s="6" t="s">
        <v>4</v>
      </c>
      <c r="C1124" s="6" t="s">
        <v>7</v>
      </c>
      <c r="D1124" s="22">
        <v>730</v>
      </c>
      <c r="E1124" s="7">
        <v>2774</v>
      </c>
      <c r="F1124" s="7">
        <f t="shared" ref="F1124:F1176" si="48">E1124/D1124*1000</f>
        <v>3800</v>
      </c>
    </row>
    <row r="1125" spans="1:6" ht="23.25" hidden="1" customHeight="1">
      <c r="A1125" s="1" t="s">
        <v>88</v>
      </c>
      <c r="B1125" s="6" t="s">
        <v>4</v>
      </c>
      <c r="C1125" s="6" t="s">
        <v>8</v>
      </c>
      <c r="D1125" s="11"/>
      <c r="E1125" s="7"/>
      <c r="F1125" s="7"/>
    </row>
    <row r="1126" spans="1:6" ht="23.25" hidden="1" customHeight="1">
      <c r="A1126" s="1" t="s">
        <v>88</v>
      </c>
      <c r="B1126" s="6" t="s">
        <v>4</v>
      </c>
      <c r="C1126" s="6" t="s">
        <v>9</v>
      </c>
      <c r="D1126" s="11">
        <v>1850</v>
      </c>
      <c r="E1126" s="7">
        <v>11100</v>
      </c>
      <c r="F1126" s="7">
        <f t="shared" si="48"/>
        <v>6000</v>
      </c>
    </row>
    <row r="1127" spans="1:6" ht="23.25" hidden="1" customHeight="1">
      <c r="A1127" s="1" t="s">
        <v>88</v>
      </c>
      <c r="B1127" s="6" t="s">
        <v>4</v>
      </c>
      <c r="C1127" s="6" t="s">
        <v>10</v>
      </c>
      <c r="D1127" s="11"/>
      <c r="E1127" s="7"/>
      <c r="F1127" s="7"/>
    </row>
    <row r="1128" spans="1:6" ht="23.25" hidden="1" customHeight="1">
      <c r="A1128" s="1" t="s">
        <v>88</v>
      </c>
      <c r="B1128" s="6" t="s">
        <v>4</v>
      </c>
      <c r="C1128" s="6" t="s">
        <v>11</v>
      </c>
      <c r="D1128" s="11">
        <v>150</v>
      </c>
      <c r="E1128" s="7">
        <v>345</v>
      </c>
      <c r="F1128" s="7">
        <f t="shared" si="48"/>
        <v>2300</v>
      </c>
    </row>
    <row r="1129" spans="1:6" ht="23.25" hidden="1" customHeight="1">
      <c r="A1129" s="1" t="s">
        <v>88</v>
      </c>
      <c r="B1129" s="6" t="s">
        <v>12</v>
      </c>
      <c r="C1129" s="6" t="s">
        <v>13</v>
      </c>
      <c r="D1129" s="63">
        <v>2</v>
      </c>
      <c r="E1129" s="62">
        <v>2.8</v>
      </c>
      <c r="F1129" s="7">
        <f t="shared" si="48"/>
        <v>1400</v>
      </c>
    </row>
    <row r="1130" spans="1:6" ht="23.25" hidden="1" customHeight="1">
      <c r="A1130" s="1" t="s">
        <v>88</v>
      </c>
      <c r="B1130" s="6" t="s">
        <v>12</v>
      </c>
      <c r="C1130" s="6" t="s">
        <v>14</v>
      </c>
      <c r="D1130" s="11"/>
      <c r="E1130" s="7"/>
      <c r="F1130" s="7"/>
    </row>
    <row r="1131" spans="1:6" ht="23.25" hidden="1" customHeight="1">
      <c r="A1131" s="1" t="s">
        <v>88</v>
      </c>
      <c r="B1131" s="6" t="s">
        <v>12</v>
      </c>
      <c r="C1131" s="6" t="s">
        <v>15</v>
      </c>
      <c r="D1131" s="63">
        <v>28</v>
      </c>
      <c r="E1131" s="62">
        <v>56</v>
      </c>
      <c r="F1131" s="7">
        <f t="shared" si="48"/>
        <v>2000</v>
      </c>
    </row>
    <row r="1132" spans="1:6" ht="23.25" hidden="1" customHeight="1">
      <c r="A1132" s="1" t="s">
        <v>88</v>
      </c>
      <c r="B1132" s="6" t="s">
        <v>12</v>
      </c>
      <c r="C1132" s="6" t="s">
        <v>16</v>
      </c>
      <c r="D1132" s="11"/>
      <c r="E1132" s="7"/>
      <c r="F1132" s="7"/>
    </row>
    <row r="1133" spans="1:6" ht="23.25" hidden="1" customHeight="1">
      <c r="A1133" s="1" t="s">
        <v>88</v>
      </c>
      <c r="B1133" s="6" t="s">
        <v>12</v>
      </c>
      <c r="C1133" s="6" t="s">
        <v>17</v>
      </c>
      <c r="D1133" s="11"/>
      <c r="E1133" s="7"/>
      <c r="F1133" s="7"/>
    </row>
    <row r="1134" spans="1:6" ht="23.25" hidden="1" customHeight="1">
      <c r="A1134" s="1" t="s">
        <v>88</v>
      </c>
      <c r="B1134" s="6" t="s">
        <v>12</v>
      </c>
      <c r="C1134" s="6" t="s">
        <v>18</v>
      </c>
      <c r="D1134" s="11">
        <v>15</v>
      </c>
      <c r="E1134" s="7">
        <v>18</v>
      </c>
      <c r="F1134" s="7">
        <f t="shared" si="48"/>
        <v>1200</v>
      </c>
    </row>
    <row r="1135" spans="1:6" ht="23.25" hidden="1" customHeight="1">
      <c r="A1135" s="1" t="s">
        <v>88</v>
      </c>
      <c r="B1135" s="6" t="s">
        <v>19</v>
      </c>
      <c r="C1135" s="6" t="s">
        <v>20</v>
      </c>
      <c r="D1135" s="11">
        <v>35</v>
      </c>
      <c r="E1135" s="7">
        <v>1575</v>
      </c>
      <c r="F1135" s="7">
        <f t="shared" si="48"/>
        <v>45000</v>
      </c>
    </row>
    <row r="1136" spans="1:6" ht="23.25" hidden="1" customHeight="1">
      <c r="A1136" s="1" t="s">
        <v>88</v>
      </c>
      <c r="B1136" s="6" t="s">
        <v>19</v>
      </c>
      <c r="C1136" s="6" t="s">
        <v>21</v>
      </c>
      <c r="D1136" s="11"/>
      <c r="E1136" s="7"/>
      <c r="F1136" s="7"/>
    </row>
    <row r="1137" spans="1:6" ht="23.25" hidden="1" customHeight="1">
      <c r="A1137" s="1" t="s">
        <v>88</v>
      </c>
      <c r="B1137" s="6" t="s">
        <v>19</v>
      </c>
      <c r="C1137" s="6" t="s">
        <v>22</v>
      </c>
      <c r="D1137" s="11"/>
      <c r="E1137" s="7"/>
      <c r="F1137" s="7"/>
    </row>
    <row r="1138" spans="1:6" ht="23.25" hidden="1" customHeight="1">
      <c r="A1138" s="1" t="s">
        <v>88</v>
      </c>
      <c r="B1138" s="6" t="s">
        <v>19</v>
      </c>
      <c r="C1138" s="6" t="s">
        <v>23</v>
      </c>
      <c r="D1138" s="11">
        <v>1</v>
      </c>
      <c r="E1138" s="7">
        <v>28</v>
      </c>
      <c r="F1138" s="7">
        <f t="shared" si="48"/>
        <v>28000</v>
      </c>
    </row>
    <row r="1139" spans="1:6" ht="23.25" hidden="1" customHeight="1">
      <c r="A1139" s="1" t="s">
        <v>88</v>
      </c>
      <c r="B1139" s="6" t="s">
        <v>19</v>
      </c>
      <c r="C1139" s="6" t="s">
        <v>24</v>
      </c>
      <c r="D1139" s="11"/>
      <c r="E1139" s="7"/>
      <c r="F1139" s="7"/>
    </row>
    <row r="1140" spans="1:6" ht="23.25" hidden="1" customHeight="1">
      <c r="A1140" s="1" t="s">
        <v>88</v>
      </c>
      <c r="B1140" s="6" t="s">
        <v>25</v>
      </c>
      <c r="C1140" s="6" t="s">
        <v>26</v>
      </c>
      <c r="D1140" s="11">
        <v>22</v>
      </c>
      <c r="E1140" s="7">
        <v>660</v>
      </c>
      <c r="F1140" s="7">
        <f t="shared" si="48"/>
        <v>30000</v>
      </c>
    </row>
    <row r="1141" spans="1:6" ht="23.25" hidden="1" customHeight="1">
      <c r="A1141" s="1" t="s">
        <v>88</v>
      </c>
      <c r="B1141" s="6" t="s">
        <v>25</v>
      </c>
      <c r="C1141" s="6" t="s">
        <v>60</v>
      </c>
      <c r="D1141" s="11">
        <v>18</v>
      </c>
      <c r="E1141" s="7">
        <v>900</v>
      </c>
      <c r="F1141" s="7">
        <f t="shared" si="48"/>
        <v>50000</v>
      </c>
    </row>
    <row r="1142" spans="1:6" ht="23.25" hidden="1" customHeight="1">
      <c r="A1142" s="1" t="s">
        <v>88</v>
      </c>
      <c r="B1142" s="6" t="s">
        <v>25</v>
      </c>
      <c r="C1142" s="6" t="s">
        <v>27</v>
      </c>
      <c r="D1142" s="11">
        <v>3</v>
      </c>
      <c r="E1142" s="7">
        <v>120</v>
      </c>
      <c r="F1142" s="7">
        <f t="shared" si="48"/>
        <v>40000</v>
      </c>
    </row>
    <row r="1143" spans="1:6" ht="23.25" hidden="1" customHeight="1">
      <c r="A1143" s="1" t="s">
        <v>88</v>
      </c>
      <c r="B1143" s="6" t="s">
        <v>25</v>
      </c>
      <c r="C1143" s="6" t="s">
        <v>28</v>
      </c>
      <c r="D1143" s="11"/>
      <c r="E1143" s="7"/>
      <c r="F1143" s="7"/>
    </row>
    <row r="1144" spans="1:6" ht="23.25" hidden="1" customHeight="1">
      <c r="A1144" s="1" t="s">
        <v>88</v>
      </c>
      <c r="B1144" s="6" t="s">
        <v>25</v>
      </c>
      <c r="C1144" s="6" t="s">
        <v>29</v>
      </c>
      <c r="D1144" s="11"/>
      <c r="E1144" s="7"/>
      <c r="F1144" s="7"/>
    </row>
    <row r="1145" spans="1:6" ht="23.25" hidden="1" customHeight="1">
      <c r="A1145" s="1" t="s">
        <v>88</v>
      </c>
      <c r="B1145" s="6" t="s">
        <v>25</v>
      </c>
      <c r="C1145" s="6" t="s">
        <v>30</v>
      </c>
      <c r="D1145" s="11"/>
      <c r="E1145" s="7"/>
      <c r="F1145" s="7"/>
    </row>
    <row r="1146" spans="1:6" ht="23.25" hidden="1" customHeight="1">
      <c r="A1146" s="1" t="s">
        <v>88</v>
      </c>
      <c r="B1146" s="6" t="s">
        <v>25</v>
      </c>
      <c r="C1146" s="6" t="s">
        <v>31</v>
      </c>
      <c r="D1146" s="11">
        <v>5</v>
      </c>
      <c r="E1146" s="7">
        <v>50</v>
      </c>
      <c r="F1146" s="7">
        <f t="shared" si="48"/>
        <v>10000</v>
      </c>
    </row>
    <row r="1147" spans="1:6" ht="23.25" hidden="1" customHeight="1">
      <c r="A1147" s="1" t="s">
        <v>88</v>
      </c>
      <c r="B1147" s="6" t="s">
        <v>25</v>
      </c>
      <c r="C1147" s="6" t="s">
        <v>32</v>
      </c>
      <c r="D1147" s="11">
        <v>5</v>
      </c>
      <c r="E1147" s="7">
        <v>150</v>
      </c>
      <c r="F1147" s="7">
        <f t="shared" si="48"/>
        <v>30000</v>
      </c>
    </row>
    <row r="1148" spans="1:6" ht="23.25" hidden="1" customHeight="1">
      <c r="A1148" s="1" t="s">
        <v>88</v>
      </c>
      <c r="B1148" s="6" t="s">
        <v>33</v>
      </c>
      <c r="C1148" s="6" t="s">
        <v>34</v>
      </c>
      <c r="D1148" s="11">
        <v>300</v>
      </c>
      <c r="E1148" s="7">
        <v>2700</v>
      </c>
      <c r="F1148" s="7">
        <f t="shared" si="48"/>
        <v>9000</v>
      </c>
    </row>
    <row r="1149" spans="1:6" ht="23.25" hidden="1" customHeight="1">
      <c r="A1149" s="1" t="s">
        <v>88</v>
      </c>
      <c r="B1149" s="6" t="s">
        <v>33</v>
      </c>
      <c r="C1149" s="6" t="s">
        <v>35</v>
      </c>
      <c r="D1149" s="11"/>
      <c r="E1149" s="7"/>
      <c r="F1149" s="7"/>
    </row>
    <row r="1150" spans="1:6" ht="23.25" hidden="1" customHeight="1">
      <c r="A1150" s="1" t="s">
        <v>88</v>
      </c>
      <c r="B1150" s="6" t="s">
        <v>33</v>
      </c>
      <c r="C1150" s="6" t="s">
        <v>36</v>
      </c>
      <c r="D1150" s="11">
        <v>80</v>
      </c>
      <c r="E1150" s="7">
        <v>360</v>
      </c>
      <c r="F1150" s="7">
        <f t="shared" si="48"/>
        <v>4500</v>
      </c>
    </row>
    <row r="1151" spans="1:6" ht="23.25" hidden="1" customHeight="1">
      <c r="A1151" s="1" t="s">
        <v>88</v>
      </c>
      <c r="B1151" s="6" t="s">
        <v>33</v>
      </c>
      <c r="C1151" s="6" t="s">
        <v>37</v>
      </c>
      <c r="D1151" s="11"/>
      <c r="E1151" s="7"/>
      <c r="F1151" s="7"/>
    </row>
    <row r="1152" spans="1:6" ht="23.25" hidden="1" customHeight="1">
      <c r="A1152" s="1" t="s">
        <v>88</v>
      </c>
      <c r="B1152" s="6" t="s">
        <v>33</v>
      </c>
      <c r="C1152" s="6" t="s">
        <v>38</v>
      </c>
      <c r="D1152" s="11"/>
      <c r="E1152" s="7"/>
      <c r="F1152" s="7"/>
    </row>
    <row r="1153" spans="1:6" ht="23.25" hidden="1" customHeight="1">
      <c r="A1153" s="1" t="s">
        <v>88</v>
      </c>
      <c r="B1153" s="6" t="s">
        <v>33</v>
      </c>
      <c r="C1153" s="6" t="s">
        <v>39</v>
      </c>
      <c r="D1153" s="11">
        <v>2</v>
      </c>
      <c r="E1153" s="7">
        <v>100</v>
      </c>
      <c r="F1153" s="7">
        <f t="shared" si="48"/>
        <v>50000</v>
      </c>
    </row>
    <row r="1154" spans="1:6" ht="23.25" hidden="1" customHeight="1">
      <c r="A1154" s="1" t="s">
        <v>88</v>
      </c>
      <c r="B1154" s="6" t="s">
        <v>33</v>
      </c>
      <c r="C1154" s="6" t="s">
        <v>40</v>
      </c>
      <c r="D1154" s="11"/>
      <c r="E1154" s="7"/>
      <c r="F1154" s="7"/>
    </row>
    <row r="1155" spans="1:6" ht="23.25" hidden="1" customHeight="1">
      <c r="A1155" s="1" t="s">
        <v>88</v>
      </c>
      <c r="B1155" s="6" t="s">
        <v>33</v>
      </c>
      <c r="C1155" s="6" t="s">
        <v>41</v>
      </c>
      <c r="D1155" s="11">
        <v>200</v>
      </c>
      <c r="E1155" s="7">
        <v>12000</v>
      </c>
      <c r="F1155" s="7">
        <f t="shared" si="48"/>
        <v>60000</v>
      </c>
    </row>
    <row r="1156" spans="1:6" ht="23.25" hidden="1" customHeight="1">
      <c r="A1156" s="1" t="s">
        <v>88</v>
      </c>
      <c r="B1156" s="6" t="s">
        <v>33</v>
      </c>
      <c r="C1156" s="6" t="s">
        <v>42</v>
      </c>
      <c r="D1156" s="11">
        <v>3</v>
      </c>
      <c r="E1156" s="7">
        <v>90</v>
      </c>
      <c r="F1156" s="7">
        <f t="shared" si="48"/>
        <v>30000</v>
      </c>
    </row>
    <row r="1157" spans="1:6" ht="23.25" hidden="1" customHeight="1">
      <c r="A1157" s="1" t="s">
        <v>88</v>
      </c>
      <c r="B1157" s="6" t="s">
        <v>33</v>
      </c>
      <c r="C1157" s="6" t="s">
        <v>43</v>
      </c>
      <c r="D1157" s="11">
        <v>4</v>
      </c>
      <c r="E1157" s="7">
        <v>24</v>
      </c>
      <c r="F1157" s="7">
        <f t="shared" si="48"/>
        <v>6000</v>
      </c>
    </row>
    <row r="1158" spans="1:6" ht="23.25" customHeight="1">
      <c r="A1158" s="1" t="s">
        <v>88</v>
      </c>
      <c r="B1158" s="6" t="s">
        <v>44</v>
      </c>
      <c r="C1158" s="6" t="s">
        <v>45</v>
      </c>
      <c r="D1158" s="11"/>
      <c r="E1158" s="7"/>
      <c r="F1158" s="7"/>
    </row>
    <row r="1159" spans="1:6" ht="23.25" customHeight="1">
      <c r="A1159" s="1" t="s">
        <v>88</v>
      </c>
      <c r="B1159" s="6" t="s">
        <v>44</v>
      </c>
      <c r="C1159" s="6" t="s">
        <v>46</v>
      </c>
      <c r="D1159" s="11"/>
      <c r="E1159" s="7"/>
      <c r="F1159" s="7"/>
    </row>
    <row r="1160" spans="1:6" ht="23.25" customHeight="1">
      <c r="A1160" s="1" t="s">
        <v>88</v>
      </c>
      <c r="B1160" s="6" t="s">
        <v>44</v>
      </c>
      <c r="C1160" s="6" t="s">
        <v>47</v>
      </c>
      <c r="D1160" s="11"/>
      <c r="E1160" s="7"/>
      <c r="F1160" s="7"/>
    </row>
    <row r="1161" spans="1:6" ht="23.25" customHeight="1">
      <c r="A1161" s="1" t="s">
        <v>88</v>
      </c>
      <c r="B1161" s="6" t="s">
        <v>44</v>
      </c>
      <c r="C1161" s="6" t="s">
        <v>48</v>
      </c>
      <c r="D1161" s="11">
        <v>36</v>
      </c>
      <c r="E1161" s="7">
        <v>127</v>
      </c>
      <c r="F1161" s="7">
        <f t="shared" si="48"/>
        <v>3527.7777777777778</v>
      </c>
    </row>
    <row r="1162" spans="1:6" ht="23.25" hidden="1" customHeight="1">
      <c r="A1162" s="1" t="s">
        <v>88</v>
      </c>
      <c r="B1162" s="6" t="s">
        <v>49</v>
      </c>
      <c r="C1162" s="6" t="s">
        <v>50</v>
      </c>
      <c r="D1162" s="11"/>
      <c r="E1162" s="7"/>
      <c r="F1162" s="7"/>
    </row>
    <row r="1163" spans="1:6" ht="23.25" hidden="1" customHeight="1">
      <c r="A1163" s="1" t="s">
        <v>88</v>
      </c>
      <c r="B1163" s="6" t="s">
        <v>49</v>
      </c>
      <c r="C1163" s="6" t="s">
        <v>51</v>
      </c>
      <c r="D1163" s="11"/>
      <c r="E1163" s="7"/>
      <c r="F1163" s="7"/>
    </row>
    <row r="1164" spans="1:6" ht="23.25" hidden="1" customHeight="1">
      <c r="A1164" s="1" t="s">
        <v>88</v>
      </c>
      <c r="B1164" s="6" t="s">
        <v>49</v>
      </c>
      <c r="C1164" s="6" t="s">
        <v>52</v>
      </c>
      <c r="D1164" s="11"/>
      <c r="E1164" s="7"/>
      <c r="F1164" s="7"/>
    </row>
    <row r="1165" spans="1:6" ht="23.25" hidden="1" customHeight="1">
      <c r="A1165" s="1" t="s">
        <v>88</v>
      </c>
      <c r="B1165" s="6" t="s">
        <v>49</v>
      </c>
      <c r="C1165" s="6" t="s">
        <v>53</v>
      </c>
      <c r="D1165" s="11"/>
      <c r="E1165" s="7"/>
      <c r="F1165" s="7"/>
    </row>
    <row r="1166" spans="1:6" ht="23.25" hidden="1" customHeight="1">
      <c r="A1166" s="1" t="s">
        <v>88</v>
      </c>
      <c r="B1166" s="6" t="s">
        <v>54</v>
      </c>
      <c r="C1166" s="6" t="s">
        <v>55</v>
      </c>
      <c r="D1166" s="11">
        <v>10</v>
      </c>
      <c r="E1166" s="7">
        <v>19</v>
      </c>
      <c r="F1166" s="7">
        <f t="shared" si="48"/>
        <v>1900</v>
      </c>
    </row>
    <row r="1167" spans="1:6" ht="23.25" hidden="1" customHeight="1">
      <c r="A1167" s="1" t="s">
        <v>88</v>
      </c>
      <c r="B1167" s="6" t="s">
        <v>54</v>
      </c>
      <c r="C1167" s="6" t="s">
        <v>56</v>
      </c>
      <c r="D1167" s="11">
        <v>5</v>
      </c>
      <c r="E1167" s="7">
        <v>6</v>
      </c>
      <c r="F1167" s="7">
        <f t="shared" si="48"/>
        <v>1200</v>
      </c>
    </row>
    <row r="1168" spans="1:6" ht="23.25" hidden="1" customHeight="1">
      <c r="A1168" s="1" t="s">
        <v>88</v>
      </c>
      <c r="B1168" s="6" t="s">
        <v>54</v>
      </c>
      <c r="C1168" s="6" t="s">
        <v>57</v>
      </c>
      <c r="D1168" s="11"/>
      <c r="E1168" s="7"/>
      <c r="F1168" s="7"/>
    </row>
    <row r="1169" spans="1:6" ht="23.25" hidden="1" customHeight="1">
      <c r="A1169" s="1" t="s">
        <v>88</v>
      </c>
      <c r="B1169" s="6" t="s">
        <v>54</v>
      </c>
      <c r="C1169" s="6" t="s">
        <v>58</v>
      </c>
      <c r="D1169" s="11"/>
      <c r="E1169" s="7"/>
      <c r="F1169" s="7"/>
    </row>
    <row r="1170" spans="1:6" ht="23.25" hidden="1" customHeight="1">
      <c r="A1170" s="1" t="s">
        <v>88</v>
      </c>
      <c r="B1170" s="6" t="s">
        <v>54</v>
      </c>
      <c r="C1170" s="6" t="s">
        <v>69</v>
      </c>
      <c r="D1170" s="11"/>
      <c r="E1170" s="7"/>
      <c r="F1170" s="7"/>
    </row>
    <row r="1171" spans="1:6" ht="23.25" hidden="1" customHeight="1">
      <c r="A1171" s="1" t="s">
        <v>88</v>
      </c>
      <c r="B1171" s="6"/>
      <c r="C1171" s="6" t="s">
        <v>70</v>
      </c>
      <c r="D1171" s="11">
        <f>SUM(D1122:D1170)</f>
        <v>3864</v>
      </c>
      <c r="E1171" s="7">
        <f>SUM(E1122:E1170)</f>
        <v>34644.800000000003</v>
      </c>
      <c r="F1171" s="7"/>
    </row>
    <row r="1172" spans="1:6" ht="23.25" hidden="1" customHeight="1">
      <c r="A1172" s="1" t="s">
        <v>88</v>
      </c>
      <c r="B1172" s="6"/>
      <c r="C1172" s="6" t="s">
        <v>71</v>
      </c>
      <c r="D1172" s="11">
        <f>D1171-D1173</f>
        <v>3864</v>
      </c>
      <c r="E1172" s="7">
        <f>E1171-E1173</f>
        <v>34644.800000000003</v>
      </c>
      <c r="F1172" s="7"/>
    </row>
    <row r="1173" spans="1:6" ht="23.25" hidden="1" customHeight="1">
      <c r="A1173" s="1" t="s">
        <v>88</v>
      </c>
      <c r="B1173" s="6"/>
      <c r="C1173" s="6" t="s">
        <v>72</v>
      </c>
      <c r="D1173" s="11">
        <f>D1123+D1125+D1130+D1133+D1149+D1152</f>
        <v>0</v>
      </c>
      <c r="E1173" s="7">
        <f>E1123+E1125+E1130+E1133+E1149+E1152</f>
        <v>0</v>
      </c>
      <c r="F1173" s="7"/>
    </row>
    <row r="1174" spans="1:6" ht="23.25" hidden="1" customHeight="1">
      <c r="A1174" s="1" t="s">
        <v>88</v>
      </c>
      <c r="B1174" s="12"/>
      <c r="C1174" s="6" t="s">
        <v>74</v>
      </c>
      <c r="D1174" s="11">
        <v>4100</v>
      </c>
      <c r="E1174" s="7"/>
      <c r="F1174" s="7">
        <f t="shared" si="48"/>
        <v>0</v>
      </c>
    </row>
    <row r="1175" spans="1:6" ht="23.25" hidden="1" customHeight="1">
      <c r="A1175" s="1" t="s">
        <v>88</v>
      </c>
      <c r="B1175" s="12"/>
      <c r="C1175" s="6" t="s">
        <v>73</v>
      </c>
      <c r="D1175" s="11">
        <v>100</v>
      </c>
      <c r="E1175" s="7"/>
      <c r="F1175" s="7">
        <f t="shared" si="48"/>
        <v>0</v>
      </c>
    </row>
    <row r="1176" spans="1:6" ht="23.25" hidden="1" customHeight="1">
      <c r="A1176" s="1" t="s">
        <v>88</v>
      </c>
      <c r="B1176" s="12"/>
      <c r="C1176" s="6" t="s">
        <v>62</v>
      </c>
      <c r="D1176" s="11">
        <f>D1171+D1174+D1175</f>
        <v>8064</v>
      </c>
      <c r="E1176" s="7"/>
      <c r="F1176" s="7">
        <f t="shared" si="48"/>
        <v>0</v>
      </c>
    </row>
    <row r="1177" spans="1:6" ht="23.25" hidden="1" customHeight="1">
      <c r="A1177" s="1" t="s">
        <v>89</v>
      </c>
      <c r="B1177" s="6" t="s">
        <v>0</v>
      </c>
      <c r="C1177" s="6" t="s">
        <v>1</v>
      </c>
      <c r="D1177" s="7" t="s">
        <v>2</v>
      </c>
      <c r="E1177" s="7" t="s">
        <v>3</v>
      </c>
      <c r="F1177" s="8" t="s">
        <v>61</v>
      </c>
    </row>
    <row r="1178" spans="1:6" ht="23.25" hidden="1" customHeight="1">
      <c r="A1178" s="1" t="s">
        <v>89</v>
      </c>
      <c r="B1178" s="6" t="s">
        <v>4</v>
      </c>
      <c r="C1178" s="6" t="s">
        <v>5</v>
      </c>
      <c r="D1178" s="14">
        <v>2000</v>
      </c>
      <c r="E1178" s="14">
        <v>8000</v>
      </c>
      <c r="F1178" s="7">
        <f>E1178/D1178*1000</f>
        <v>4000</v>
      </c>
    </row>
    <row r="1179" spans="1:6" ht="23.25" hidden="1" customHeight="1">
      <c r="A1179" s="1" t="s">
        <v>89</v>
      </c>
      <c r="B1179" s="6" t="s">
        <v>4</v>
      </c>
      <c r="C1179" s="6" t="s">
        <v>6</v>
      </c>
      <c r="D1179" s="14"/>
      <c r="E1179" s="14"/>
      <c r="F1179" s="7"/>
    </row>
    <row r="1180" spans="1:6" ht="23.25" hidden="1" customHeight="1">
      <c r="A1180" s="1" t="s">
        <v>89</v>
      </c>
      <c r="B1180" s="6" t="s">
        <v>4</v>
      </c>
      <c r="C1180" s="6" t="s">
        <v>7</v>
      </c>
      <c r="D1180" s="14">
        <v>3000</v>
      </c>
      <c r="E1180" s="14">
        <v>13500</v>
      </c>
      <c r="F1180" s="7">
        <f t="shared" ref="F1180:F1226" si="49">E1180/D1180*1000</f>
        <v>4500</v>
      </c>
    </row>
    <row r="1181" spans="1:6" ht="23.25" hidden="1" customHeight="1">
      <c r="A1181" s="1" t="s">
        <v>89</v>
      </c>
      <c r="B1181" s="6" t="s">
        <v>4</v>
      </c>
      <c r="C1181" s="6" t="s">
        <v>8</v>
      </c>
      <c r="D1181" s="14"/>
      <c r="E1181" s="14"/>
      <c r="F1181" s="7"/>
    </row>
    <row r="1182" spans="1:6" ht="23.25" hidden="1" customHeight="1">
      <c r="A1182" s="1" t="s">
        <v>89</v>
      </c>
      <c r="B1182" s="6" t="s">
        <v>4</v>
      </c>
      <c r="C1182" s="6" t="s">
        <v>9</v>
      </c>
      <c r="D1182" s="14">
        <v>1500</v>
      </c>
      <c r="E1182" s="14">
        <v>8250</v>
      </c>
      <c r="F1182" s="7">
        <f t="shared" si="49"/>
        <v>5500</v>
      </c>
    </row>
    <row r="1183" spans="1:6" ht="23.25" hidden="1" customHeight="1">
      <c r="A1183" s="1" t="s">
        <v>89</v>
      </c>
      <c r="B1183" s="6" t="s">
        <v>4</v>
      </c>
      <c r="C1183" s="6" t="s">
        <v>10</v>
      </c>
      <c r="D1183" s="14"/>
      <c r="E1183" s="14"/>
      <c r="F1183" s="7"/>
    </row>
    <row r="1184" spans="1:6" ht="23.25" hidden="1" customHeight="1">
      <c r="A1184" s="1" t="s">
        <v>89</v>
      </c>
      <c r="B1184" s="6" t="s">
        <v>4</v>
      </c>
      <c r="C1184" s="6" t="s">
        <v>11</v>
      </c>
      <c r="D1184" s="14">
        <v>1100</v>
      </c>
      <c r="E1184" s="14">
        <v>2970</v>
      </c>
      <c r="F1184" s="7">
        <f t="shared" si="49"/>
        <v>2700</v>
      </c>
    </row>
    <row r="1185" spans="1:6" ht="23.25" hidden="1" customHeight="1">
      <c r="A1185" s="1" t="s">
        <v>89</v>
      </c>
      <c r="B1185" s="6" t="s">
        <v>12</v>
      </c>
      <c r="C1185" s="6" t="s">
        <v>13</v>
      </c>
      <c r="D1185" s="14"/>
      <c r="E1185" s="14"/>
      <c r="F1185" s="7"/>
    </row>
    <row r="1186" spans="1:6" ht="23.25" hidden="1" customHeight="1">
      <c r="A1186" s="1" t="s">
        <v>89</v>
      </c>
      <c r="B1186" s="6" t="s">
        <v>12</v>
      </c>
      <c r="C1186" s="6" t="s">
        <v>14</v>
      </c>
      <c r="D1186" s="14"/>
      <c r="E1186" s="14"/>
      <c r="F1186" s="7"/>
    </row>
    <row r="1187" spans="1:6" ht="23.25" hidden="1" customHeight="1">
      <c r="A1187" s="1" t="s">
        <v>89</v>
      </c>
      <c r="B1187" s="6" t="s">
        <v>12</v>
      </c>
      <c r="C1187" s="6" t="s">
        <v>15</v>
      </c>
      <c r="D1187" s="55">
        <v>10</v>
      </c>
      <c r="E1187" s="55">
        <v>25</v>
      </c>
      <c r="F1187" s="7">
        <f t="shared" si="49"/>
        <v>2500</v>
      </c>
    </row>
    <row r="1188" spans="1:6" ht="23.25" hidden="1" customHeight="1">
      <c r="A1188" s="1" t="s">
        <v>89</v>
      </c>
      <c r="B1188" s="6" t="s">
        <v>12</v>
      </c>
      <c r="C1188" s="6" t="s">
        <v>16</v>
      </c>
      <c r="D1188" s="14"/>
      <c r="E1188" s="14"/>
      <c r="F1188" s="7"/>
    </row>
    <row r="1189" spans="1:6" ht="23.25" hidden="1" customHeight="1">
      <c r="A1189" s="1" t="s">
        <v>89</v>
      </c>
      <c r="B1189" s="6" t="s">
        <v>12</v>
      </c>
      <c r="C1189" s="6" t="s">
        <v>17</v>
      </c>
      <c r="D1189" s="14"/>
      <c r="E1189" s="14"/>
      <c r="F1189" s="7"/>
    </row>
    <row r="1190" spans="1:6" ht="23.25" hidden="1" customHeight="1">
      <c r="A1190" s="1" t="s">
        <v>89</v>
      </c>
      <c r="B1190" s="6" t="s">
        <v>12</v>
      </c>
      <c r="C1190" s="6" t="s">
        <v>18</v>
      </c>
      <c r="D1190" s="55">
        <v>40</v>
      </c>
      <c r="E1190" s="55">
        <v>60</v>
      </c>
      <c r="F1190" s="7">
        <f t="shared" si="49"/>
        <v>1500</v>
      </c>
    </row>
    <row r="1191" spans="1:6" ht="23.25" hidden="1" customHeight="1">
      <c r="A1191" s="1" t="s">
        <v>89</v>
      </c>
      <c r="B1191" s="6" t="s">
        <v>19</v>
      </c>
      <c r="C1191" s="6" t="s">
        <v>20</v>
      </c>
      <c r="D1191" s="14">
        <v>54</v>
      </c>
      <c r="E1191" s="14">
        <v>2376</v>
      </c>
      <c r="F1191" s="7">
        <f t="shared" si="49"/>
        <v>44000</v>
      </c>
    </row>
    <row r="1192" spans="1:6" ht="23.25" hidden="1" customHeight="1">
      <c r="A1192" s="1" t="s">
        <v>89</v>
      </c>
      <c r="B1192" s="6" t="s">
        <v>19</v>
      </c>
      <c r="C1192" s="6" t="s">
        <v>21</v>
      </c>
      <c r="D1192" s="14">
        <v>30</v>
      </c>
      <c r="E1192" s="14">
        <v>540</v>
      </c>
      <c r="F1192" s="7">
        <f t="shared" si="49"/>
        <v>18000</v>
      </c>
    </row>
    <row r="1193" spans="1:6" ht="23.25" hidden="1" customHeight="1">
      <c r="A1193" s="1" t="s">
        <v>89</v>
      </c>
      <c r="B1193" s="6" t="s">
        <v>19</v>
      </c>
      <c r="C1193" s="6" t="s">
        <v>22</v>
      </c>
      <c r="D1193" s="14">
        <v>20</v>
      </c>
      <c r="E1193" s="14">
        <v>700</v>
      </c>
      <c r="F1193" s="7">
        <f t="shared" si="49"/>
        <v>35000</v>
      </c>
    </row>
    <row r="1194" spans="1:6" ht="23.25" hidden="1" customHeight="1">
      <c r="A1194" s="1" t="s">
        <v>89</v>
      </c>
      <c r="B1194" s="6" t="s">
        <v>19</v>
      </c>
      <c r="C1194" s="6" t="s">
        <v>23</v>
      </c>
      <c r="D1194" s="14">
        <v>30</v>
      </c>
      <c r="E1194" s="14">
        <v>900</v>
      </c>
      <c r="F1194" s="7">
        <f t="shared" si="49"/>
        <v>30000</v>
      </c>
    </row>
    <row r="1195" spans="1:6" ht="23.25" hidden="1" customHeight="1">
      <c r="A1195" s="1" t="s">
        <v>89</v>
      </c>
      <c r="B1195" s="6" t="s">
        <v>19</v>
      </c>
      <c r="C1195" s="6" t="s">
        <v>24</v>
      </c>
      <c r="D1195" s="14"/>
      <c r="E1195" s="14"/>
      <c r="F1195" s="7"/>
    </row>
    <row r="1196" spans="1:6" ht="23.25" hidden="1" customHeight="1">
      <c r="A1196" s="1" t="s">
        <v>89</v>
      </c>
      <c r="B1196" s="6" t="s">
        <v>25</v>
      </c>
      <c r="C1196" s="6" t="s">
        <v>26</v>
      </c>
      <c r="D1196" s="14">
        <v>100</v>
      </c>
      <c r="E1196" s="14">
        <v>3000</v>
      </c>
      <c r="F1196" s="7">
        <f t="shared" si="49"/>
        <v>30000</v>
      </c>
    </row>
    <row r="1197" spans="1:6" ht="23.25" hidden="1" customHeight="1">
      <c r="A1197" s="1" t="s">
        <v>89</v>
      </c>
      <c r="B1197" s="6" t="s">
        <v>25</v>
      </c>
      <c r="C1197" s="6" t="s">
        <v>60</v>
      </c>
      <c r="D1197" s="14">
        <v>80</v>
      </c>
      <c r="E1197" s="14">
        <v>6000</v>
      </c>
      <c r="F1197" s="7">
        <f t="shared" si="49"/>
        <v>75000</v>
      </c>
    </row>
    <row r="1198" spans="1:6" ht="23.25" hidden="1" customHeight="1">
      <c r="A1198" s="1" t="s">
        <v>89</v>
      </c>
      <c r="B1198" s="6" t="s">
        <v>25</v>
      </c>
      <c r="C1198" s="6" t="s">
        <v>27</v>
      </c>
      <c r="D1198" s="14">
        <v>50</v>
      </c>
      <c r="E1198" s="14">
        <v>2100</v>
      </c>
      <c r="F1198" s="7">
        <f t="shared" si="49"/>
        <v>42000</v>
      </c>
    </row>
    <row r="1199" spans="1:6" ht="23.25" hidden="1" customHeight="1">
      <c r="A1199" s="1" t="s">
        <v>89</v>
      </c>
      <c r="B1199" s="6" t="s">
        <v>25</v>
      </c>
      <c r="C1199" s="6" t="s">
        <v>28</v>
      </c>
      <c r="D1199" s="14">
        <v>35</v>
      </c>
      <c r="E1199" s="14">
        <v>1365</v>
      </c>
      <c r="F1199" s="7">
        <f t="shared" si="49"/>
        <v>39000</v>
      </c>
    </row>
    <row r="1200" spans="1:6" ht="23.25" hidden="1" customHeight="1">
      <c r="A1200" s="1" t="s">
        <v>89</v>
      </c>
      <c r="B1200" s="6" t="s">
        <v>25</v>
      </c>
      <c r="C1200" s="6" t="s">
        <v>29</v>
      </c>
      <c r="D1200" s="14"/>
      <c r="E1200" s="14"/>
      <c r="F1200" s="7"/>
    </row>
    <row r="1201" spans="1:6" ht="23.25" hidden="1" customHeight="1">
      <c r="A1201" s="1" t="s">
        <v>89</v>
      </c>
      <c r="B1201" s="6" t="s">
        <v>25</v>
      </c>
      <c r="C1201" s="6" t="s">
        <v>30</v>
      </c>
      <c r="D1201" s="14">
        <v>15</v>
      </c>
      <c r="E1201" s="14">
        <v>180</v>
      </c>
      <c r="F1201" s="7">
        <f t="shared" si="49"/>
        <v>12000</v>
      </c>
    </row>
    <row r="1202" spans="1:6" ht="23.25" hidden="1" customHeight="1">
      <c r="A1202" s="1" t="s">
        <v>89</v>
      </c>
      <c r="B1202" s="6" t="s">
        <v>25</v>
      </c>
      <c r="C1202" s="6" t="s">
        <v>31</v>
      </c>
      <c r="D1202" s="14">
        <v>10</v>
      </c>
      <c r="E1202" s="14">
        <v>15</v>
      </c>
      <c r="F1202" s="7">
        <f t="shared" si="49"/>
        <v>1500</v>
      </c>
    </row>
    <row r="1203" spans="1:6" ht="23.25" hidden="1" customHeight="1">
      <c r="A1203" s="1" t="s">
        <v>89</v>
      </c>
      <c r="B1203" s="6" t="s">
        <v>25</v>
      </c>
      <c r="C1203" s="6" t="s">
        <v>32</v>
      </c>
      <c r="D1203" s="14">
        <v>50</v>
      </c>
      <c r="E1203" s="14">
        <v>2500</v>
      </c>
      <c r="F1203" s="7">
        <f t="shared" si="49"/>
        <v>50000</v>
      </c>
    </row>
    <row r="1204" spans="1:6" ht="23.25" hidden="1" customHeight="1">
      <c r="A1204" s="1" t="s">
        <v>89</v>
      </c>
      <c r="B1204" s="6" t="s">
        <v>33</v>
      </c>
      <c r="C1204" s="6" t="s">
        <v>34</v>
      </c>
      <c r="D1204" s="14">
        <v>1200</v>
      </c>
      <c r="E1204" s="14">
        <v>15000</v>
      </c>
      <c r="F1204" s="7">
        <f t="shared" si="49"/>
        <v>12500</v>
      </c>
    </row>
    <row r="1205" spans="1:6" ht="23.25" hidden="1" customHeight="1">
      <c r="A1205" s="1" t="s">
        <v>89</v>
      </c>
      <c r="B1205" s="6" t="s">
        <v>33</v>
      </c>
      <c r="C1205" s="6" t="s">
        <v>35</v>
      </c>
      <c r="D1205" s="14"/>
      <c r="E1205" s="14"/>
      <c r="F1205" s="7"/>
    </row>
    <row r="1206" spans="1:6" ht="23.25" hidden="1" customHeight="1">
      <c r="A1206" s="1" t="s">
        <v>89</v>
      </c>
      <c r="B1206" s="6" t="s">
        <v>33</v>
      </c>
      <c r="C1206" s="6" t="s">
        <v>36</v>
      </c>
      <c r="D1206" s="14">
        <v>20</v>
      </c>
      <c r="E1206" s="14">
        <v>110</v>
      </c>
      <c r="F1206" s="7">
        <f t="shared" si="49"/>
        <v>5500</v>
      </c>
    </row>
    <row r="1207" spans="1:6" ht="23.25" hidden="1" customHeight="1">
      <c r="A1207" s="1" t="s">
        <v>89</v>
      </c>
      <c r="B1207" s="6" t="s">
        <v>33</v>
      </c>
      <c r="C1207" s="6" t="s">
        <v>37</v>
      </c>
      <c r="D1207" s="14"/>
      <c r="E1207" s="14"/>
      <c r="F1207" s="7"/>
    </row>
    <row r="1208" spans="1:6" ht="23.25" hidden="1" customHeight="1">
      <c r="A1208" s="1" t="s">
        <v>89</v>
      </c>
      <c r="B1208" s="6" t="s">
        <v>33</v>
      </c>
      <c r="C1208" s="6" t="s">
        <v>38</v>
      </c>
      <c r="D1208" s="14"/>
      <c r="E1208" s="14"/>
      <c r="F1208" s="7"/>
    </row>
    <row r="1209" spans="1:6" ht="23.25" hidden="1" customHeight="1">
      <c r="A1209" s="1" t="s">
        <v>89</v>
      </c>
      <c r="B1209" s="6" t="s">
        <v>33</v>
      </c>
      <c r="C1209" s="6" t="s">
        <v>39</v>
      </c>
      <c r="D1209" s="14"/>
      <c r="E1209" s="14"/>
      <c r="F1209" s="7"/>
    </row>
    <row r="1210" spans="1:6" ht="23.25" hidden="1" customHeight="1">
      <c r="A1210" s="1" t="s">
        <v>89</v>
      </c>
      <c r="B1210" s="6" t="s">
        <v>33</v>
      </c>
      <c r="C1210" s="6" t="s">
        <v>40</v>
      </c>
      <c r="D1210" s="14"/>
      <c r="E1210" s="14"/>
      <c r="F1210" s="7"/>
    </row>
    <row r="1211" spans="1:6" ht="23.25" hidden="1" customHeight="1">
      <c r="A1211" s="1" t="s">
        <v>89</v>
      </c>
      <c r="B1211" s="6" t="s">
        <v>33</v>
      </c>
      <c r="C1211" s="6" t="s">
        <v>41</v>
      </c>
      <c r="D1211" s="14">
        <v>400</v>
      </c>
      <c r="E1211" s="14">
        <v>26000</v>
      </c>
      <c r="F1211" s="7">
        <f t="shared" si="49"/>
        <v>65000</v>
      </c>
    </row>
    <row r="1212" spans="1:6" ht="23.25" hidden="1" customHeight="1">
      <c r="A1212" s="1" t="s">
        <v>89</v>
      </c>
      <c r="B1212" s="6" t="s">
        <v>33</v>
      </c>
      <c r="C1212" s="6" t="s">
        <v>42</v>
      </c>
      <c r="D1212" s="14">
        <v>10</v>
      </c>
      <c r="E1212" s="14">
        <v>450</v>
      </c>
      <c r="F1212" s="7">
        <f t="shared" si="49"/>
        <v>45000</v>
      </c>
    </row>
    <row r="1213" spans="1:6" ht="23.25" hidden="1" customHeight="1">
      <c r="A1213" s="1" t="s">
        <v>89</v>
      </c>
      <c r="B1213" s="6" t="s">
        <v>33</v>
      </c>
      <c r="C1213" s="6" t="s">
        <v>43</v>
      </c>
      <c r="D1213" s="14">
        <v>50</v>
      </c>
      <c r="E1213" s="14">
        <v>200</v>
      </c>
      <c r="F1213" s="7">
        <f t="shared" si="49"/>
        <v>4000</v>
      </c>
    </row>
    <row r="1214" spans="1:6" ht="23.25" customHeight="1">
      <c r="A1214" s="1" t="s">
        <v>89</v>
      </c>
      <c r="B1214" s="6" t="s">
        <v>44</v>
      </c>
      <c r="C1214" s="6" t="s">
        <v>45</v>
      </c>
      <c r="D1214" s="14">
        <v>10</v>
      </c>
      <c r="E1214" s="14">
        <v>20</v>
      </c>
      <c r="F1214" s="7">
        <f t="shared" si="49"/>
        <v>2000</v>
      </c>
    </row>
    <row r="1215" spans="1:6" ht="23.25" customHeight="1">
      <c r="A1215" s="1" t="s">
        <v>89</v>
      </c>
      <c r="B1215" s="6" t="s">
        <v>44</v>
      </c>
      <c r="C1215" s="6" t="s">
        <v>46</v>
      </c>
      <c r="D1215" s="14">
        <v>10</v>
      </c>
      <c r="E1215" s="14">
        <v>13</v>
      </c>
      <c r="F1215" s="7">
        <f t="shared" si="49"/>
        <v>1300</v>
      </c>
    </row>
    <row r="1216" spans="1:6" ht="23.25" customHeight="1">
      <c r="A1216" s="1" t="s">
        <v>89</v>
      </c>
      <c r="B1216" s="6" t="s">
        <v>44</v>
      </c>
      <c r="C1216" s="6" t="s">
        <v>47</v>
      </c>
      <c r="D1216" s="14">
        <v>50</v>
      </c>
      <c r="E1216" s="14">
        <v>100</v>
      </c>
      <c r="F1216" s="7">
        <f t="shared" si="49"/>
        <v>2000</v>
      </c>
    </row>
    <row r="1217" spans="1:6" ht="23.25" customHeight="1">
      <c r="A1217" s="1" t="s">
        <v>89</v>
      </c>
      <c r="B1217" s="6" t="s">
        <v>44</v>
      </c>
      <c r="C1217" s="6" t="s">
        <v>48</v>
      </c>
      <c r="D1217" s="14">
        <v>10</v>
      </c>
      <c r="E1217" s="14">
        <v>10</v>
      </c>
      <c r="F1217" s="7">
        <f t="shared" si="49"/>
        <v>1000</v>
      </c>
    </row>
    <row r="1218" spans="1:6" ht="23.25" hidden="1" customHeight="1">
      <c r="A1218" s="1" t="s">
        <v>89</v>
      </c>
      <c r="B1218" s="6" t="s">
        <v>49</v>
      </c>
      <c r="C1218" s="6" t="s">
        <v>50</v>
      </c>
      <c r="D1218" s="14"/>
      <c r="E1218" s="14"/>
      <c r="F1218" s="7"/>
    </row>
    <row r="1219" spans="1:6" ht="23.25" hidden="1" customHeight="1">
      <c r="A1219" s="1" t="s">
        <v>89</v>
      </c>
      <c r="B1219" s="6" t="s">
        <v>49</v>
      </c>
      <c r="C1219" s="6" t="s">
        <v>51</v>
      </c>
      <c r="D1219" s="14"/>
      <c r="E1219" s="14"/>
      <c r="F1219" s="7"/>
    </row>
    <row r="1220" spans="1:6" ht="23.25" hidden="1" customHeight="1">
      <c r="A1220" s="1" t="s">
        <v>89</v>
      </c>
      <c r="B1220" s="6" t="s">
        <v>49</v>
      </c>
      <c r="C1220" s="6" t="s">
        <v>52</v>
      </c>
      <c r="D1220" s="14"/>
      <c r="E1220" s="14"/>
      <c r="F1220" s="7"/>
    </row>
    <row r="1221" spans="1:6" ht="23.25" hidden="1" customHeight="1">
      <c r="A1221" s="1" t="s">
        <v>89</v>
      </c>
      <c r="B1221" s="6" t="s">
        <v>49</v>
      </c>
      <c r="C1221" s="6" t="s">
        <v>53</v>
      </c>
      <c r="D1221" s="14"/>
      <c r="E1221" s="14"/>
      <c r="F1221" s="7"/>
    </row>
    <row r="1222" spans="1:6" ht="23.25" hidden="1" customHeight="1">
      <c r="A1222" s="1" t="s">
        <v>89</v>
      </c>
      <c r="B1222" s="6" t="s">
        <v>54</v>
      </c>
      <c r="C1222" s="6" t="s">
        <v>55</v>
      </c>
      <c r="D1222" s="14">
        <v>15</v>
      </c>
      <c r="E1222" s="14">
        <v>30</v>
      </c>
      <c r="F1222" s="7">
        <f t="shared" si="49"/>
        <v>2000</v>
      </c>
    </row>
    <row r="1223" spans="1:6" ht="23.25" hidden="1" customHeight="1">
      <c r="A1223" s="1" t="s">
        <v>89</v>
      </c>
      <c r="B1223" s="6" t="s">
        <v>54</v>
      </c>
      <c r="C1223" s="6" t="s">
        <v>56</v>
      </c>
      <c r="D1223" s="14">
        <v>100</v>
      </c>
      <c r="E1223" s="14">
        <v>50</v>
      </c>
      <c r="F1223" s="7">
        <f t="shared" si="49"/>
        <v>500</v>
      </c>
    </row>
    <row r="1224" spans="1:6" ht="23.25" hidden="1" customHeight="1">
      <c r="A1224" s="1" t="s">
        <v>89</v>
      </c>
      <c r="B1224" s="6" t="s">
        <v>54</v>
      </c>
      <c r="C1224" s="6" t="s">
        <v>57</v>
      </c>
      <c r="D1224" s="14"/>
      <c r="E1224" s="14"/>
      <c r="F1224" s="7"/>
    </row>
    <row r="1225" spans="1:6" ht="23.25" hidden="1" customHeight="1">
      <c r="A1225" s="1" t="s">
        <v>89</v>
      </c>
      <c r="B1225" s="6" t="s">
        <v>54</v>
      </c>
      <c r="C1225" s="6" t="s">
        <v>58</v>
      </c>
      <c r="D1225" s="14">
        <v>300</v>
      </c>
      <c r="E1225" s="14">
        <v>450</v>
      </c>
      <c r="F1225" s="7">
        <f t="shared" si="49"/>
        <v>1500</v>
      </c>
    </row>
    <row r="1226" spans="1:6" ht="23.25" hidden="1" customHeight="1">
      <c r="A1226" s="1" t="s">
        <v>89</v>
      </c>
      <c r="B1226" s="6" t="s">
        <v>54</v>
      </c>
      <c r="C1226" s="6" t="s">
        <v>69</v>
      </c>
      <c r="D1226" s="14">
        <v>100</v>
      </c>
      <c r="E1226" s="14">
        <v>1500</v>
      </c>
      <c r="F1226" s="7">
        <f t="shared" si="49"/>
        <v>15000</v>
      </c>
    </row>
    <row r="1227" spans="1:6" ht="23.25" hidden="1" customHeight="1">
      <c r="A1227" s="1" t="s">
        <v>89</v>
      </c>
      <c r="B1227" s="6"/>
      <c r="C1227" s="6" t="s">
        <v>70</v>
      </c>
      <c r="D1227" s="23">
        <f>SUM(D1178:D1226)</f>
        <v>10399</v>
      </c>
      <c r="E1227" s="7">
        <f>SUM(E1178:E1226)</f>
        <v>96414</v>
      </c>
      <c r="F1227" s="7"/>
    </row>
    <row r="1228" spans="1:6" ht="23.25" hidden="1" customHeight="1">
      <c r="A1228" s="1" t="s">
        <v>89</v>
      </c>
      <c r="B1228" s="6"/>
      <c r="C1228" s="6" t="s">
        <v>71</v>
      </c>
      <c r="D1228" s="11">
        <f>D1227-D1229</f>
        <v>10399</v>
      </c>
      <c r="E1228" s="7">
        <f>E1227-E1229</f>
        <v>96414</v>
      </c>
      <c r="F1228" s="7"/>
    </row>
    <row r="1229" spans="1:6" ht="23.25" hidden="1" customHeight="1">
      <c r="A1229" s="1" t="s">
        <v>89</v>
      </c>
      <c r="B1229" s="6"/>
      <c r="C1229" s="6" t="s">
        <v>72</v>
      </c>
      <c r="D1229" s="11">
        <f>D1179+D1181+D1186+D1189+D1205+D1208</f>
        <v>0</v>
      </c>
      <c r="E1229" s="7">
        <f>E1179+E1181+E1186+E1189+E1205+E1208</f>
        <v>0</v>
      </c>
      <c r="F1229" s="7"/>
    </row>
    <row r="1230" spans="1:6" ht="23.25" hidden="1" customHeight="1">
      <c r="A1230" s="1" t="s">
        <v>89</v>
      </c>
      <c r="B1230" s="12"/>
      <c r="C1230" s="6" t="s">
        <v>74</v>
      </c>
      <c r="D1230" s="11">
        <v>14700</v>
      </c>
      <c r="E1230" s="7"/>
      <c r="F1230" s="7"/>
    </row>
    <row r="1231" spans="1:6" ht="23.25" hidden="1" customHeight="1">
      <c r="A1231" s="1" t="s">
        <v>89</v>
      </c>
      <c r="B1231" s="12"/>
      <c r="C1231" s="6" t="s">
        <v>73</v>
      </c>
      <c r="D1231" s="23"/>
      <c r="E1231" s="7"/>
      <c r="F1231" s="7"/>
    </row>
    <row r="1232" spans="1:6" ht="23.25" hidden="1" customHeight="1">
      <c r="A1232" s="1" t="s">
        <v>89</v>
      </c>
      <c r="B1232" s="12"/>
      <c r="C1232" s="6" t="s">
        <v>62</v>
      </c>
      <c r="D1232" s="11">
        <f>D1227+D1230+D1231</f>
        <v>25099</v>
      </c>
      <c r="E1232" s="7"/>
      <c r="F1232" s="7"/>
    </row>
    <row r="1233" spans="1:6" ht="23.25" hidden="1" customHeight="1">
      <c r="A1233" s="24" t="s">
        <v>90</v>
      </c>
      <c r="B1233" s="6" t="s">
        <v>0</v>
      </c>
      <c r="C1233" s="6" t="s">
        <v>1</v>
      </c>
      <c r="D1233" s="7" t="s">
        <v>2</v>
      </c>
      <c r="E1233" s="7" t="s">
        <v>3</v>
      </c>
      <c r="F1233" s="8" t="s">
        <v>61</v>
      </c>
    </row>
    <row r="1234" spans="1:6" ht="23.25" hidden="1" customHeight="1">
      <c r="A1234" s="24" t="s">
        <v>90</v>
      </c>
      <c r="B1234" s="6" t="s">
        <v>4</v>
      </c>
      <c r="C1234" s="6" t="s">
        <v>5</v>
      </c>
      <c r="D1234" s="55">
        <v>400</v>
      </c>
      <c r="E1234" s="55">
        <v>1680</v>
      </c>
      <c r="F1234" s="7">
        <f>E1234/D1234*1000</f>
        <v>4200</v>
      </c>
    </row>
    <row r="1235" spans="1:6" ht="23.25" hidden="1" customHeight="1">
      <c r="A1235" s="24" t="s">
        <v>90</v>
      </c>
      <c r="B1235" s="6" t="s">
        <v>4</v>
      </c>
      <c r="C1235" s="6" t="s">
        <v>6</v>
      </c>
      <c r="D1235" s="14">
        <v>0</v>
      </c>
      <c r="E1235" s="14">
        <f t="shared" ref="E1235:E1282" si="50">D1235*F1235/1000</f>
        <v>0</v>
      </c>
      <c r="F1235" s="14">
        <v>0</v>
      </c>
    </row>
    <row r="1236" spans="1:6" ht="23.25" hidden="1" customHeight="1">
      <c r="A1236" s="24" t="s">
        <v>90</v>
      </c>
      <c r="B1236" s="6" t="s">
        <v>4</v>
      </c>
      <c r="C1236" s="6" t="s">
        <v>7</v>
      </c>
      <c r="D1236" s="14">
        <v>375</v>
      </c>
      <c r="E1236" s="14">
        <v>1425</v>
      </c>
      <c r="F1236" s="14">
        <v>3800</v>
      </c>
    </row>
    <row r="1237" spans="1:6" ht="23.25" hidden="1" customHeight="1">
      <c r="A1237" s="24" t="s">
        <v>90</v>
      </c>
      <c r="B1237" s="6" t="s">
        <v>4</v>
      </c>
      <c r="C1237" s="6" t="s">
        <v>8</v>
      </c>
      <c r="D1237" s="14">
        <v>0</v>
      </c>
      <c r="E1237" s="14">
        <f t="shared" si="50"/>
        <v>0</v>
      </c>
      <c r="F1237" s="14">
        <v>0</v>
      </c>
    </row>
    <row r="1238" spans="1:6" ht="23.25" hidden="1" customHeight="1">
      <c r="A1238" s="24" t="s">
        <v>90</v>
      </c>
      <c r="B1238" s="6" t="s">
        <v>4</v>
      </c>
      <c r="C1238" s="6" t="s">
        <v>9</v>
      </c>
      <c r="D1238" s="14">
        <v>0</v>
      </c>
      <c r="E1238" s="14">
        <f t="shared" si="50"/>
        <v>0</v>
      </c>
      <c r="F1238" s="14">
        <v>0</v>
      </c>
    </row>
    <row r="1239" spans="1:6" ht="23.25" hidden="1" customHeight="1">
      <c r="A1239" s="24" t="s">
        <v>90</v>
      </c>
      <c r="B1239" s="6" t="s">
        <v>4</v>
      </c>
      <c r="C1239" s="6" t="s">
        <v>10</v>
      </c>
      <c r="D1239" s="14">
        <v>0</v>
      </c>
      <c r="E1239" s="14">
        <f t="shared" si="50"/>
        <v>0</v>
      </c>
      <c r="F1239" s="14">
        <v>0</v>
      </c>
    </row>
    <row r="1240" spans="1:6" ht="23.25" hidden="1" customHeight="1">
      <c r="A1240" s="24" t="s">
        <v>90</v>
      </c>
      <c r="B1240" s="6" t="s">
        <v>4</v>
      </c>
      <c r="C1240" s="6" t="s">
        <v>11</v>
      </c>
      <c r="D1240" s="14">
        <v>15</v>
      </c>
      <c r="E1240" s="14">
        <v>27</v>
      </c>
      <c r="F1240" s="14">
        <v>1800</v>
      </c>
    </row>
    <row r="1241" spans="1:6" ht="23.25" hidden="1" customHeight="1">
      <c r="A1241" s="24" t="s">
        <v>90</v>
      </c>
      <c r="B1241" s="6" t="s">
        <v>12</v>
      </c>
      <c r="C1241" s="6" t="s">
        <v>13</v>
      </c>
      <c r="D1241" s="14">
        <v>0</v>
      </c>
      <c r="E1241" s="14">
        <f t="shared" si="50"/>
        <v>0</v>
      </c>
      <c r="F1241" s="14">
        <v>0</v>
      </c>
    </row>
    <row r="1242" spans="1:6" ht="23.25" hidden="1" customHeight="1">
      <c r="A1242" s="24" t="s">
        <v>90</v>
      </c>
      <c r="B1242" s="6" t="s">
        <v>12</v>
      </c>
      <c r="C1242" s="6" t="s">
        <v>14</v>
      </c>
      <c r="D1242" s="14">
        <v>0</v>
      </c>
      <c r="E1242" s="14">
        <f t="shared" si="50"/>
        <v>0</v>
      </c>
      <c r="F1242" s="14">
        <v>0</v>
      </c>
    </row>
    <row r="1243" spans="1:6" ht="23.25" hidden="1" customHeight="1">
      <c r="A1243" s="24" t="s">
        <v>90</v>
      </c>
      <c r="B1243" s="6" t="s">
        <v>12</v>
      </c>
      <c r="C1243" s="6" t="s">
        <v>15</v>
      </c>
      <c r="D1243" s="14">
        <v>5</v>
      </c>
      <c r="E1243" s="14">
        <f t="shared" si="50"/>
        <v>9</v>
      </c>
      <c r="F1243" s="14">
        <v>1800</v>
      </c>
    </row>
    <row r="1244" spans="1:6" ht="23.25" hidden="1" customHeight="1">
      <c r="A1244" s="24" t="s">
        <v>90</v>
      </c>
      <c r="B1244" s="6" t="s">
        <v>12</v>
      </c>
      <c r="C1244" s="6" t="s">
        <v>16</v>
      </c>
      <c r="D1244" s="14">
        <v>0</v>
      </c>
      <c r="E1244" s="14">
        <f t="shared" si="50"/>
        <v>0</v>
      </c>
      <c r="F1244" s="14">
        <v>0</v>
      </c>
    </row>
    <row r="1245" spans="1:6" ht="23.25" hidden="1" customHeight="1">
      <c r="A1245" s="24" t="s">
        <v>90</v>
      </c>
      <c r="B1245" s="6" t="s">
        <v>12</v>
      </c>
      <c r="C1245" s="6" t="s">
        <v>17</v>
      </c>
      <c r="D1245" s="14">
        <v>0</v>
      </c>
      <c r="E1245" s="14">
        <f t="shared" si="50"/>
        <v>0</v>
      </c>
      <c r="F1245" s="14">
        <v>0</v>
      </c>
    </row>
    <row r="1246" spans="1:6" ht="23.25" hidden="1" customHeight="1">
      <c r="A1246" s="24" t="s">
        <v>90</v>
      </c>
      <c r="B1246" s="6" t="s">
        <v>12</v>
      </c>
      <c r="C1246" s="6" t="s">
        <v>18</v>
      </c>
      <c r="D1246" s="14">
        <v>5</v>
      </c>
      <c r="E1246" s="14">
        <f t="shared" si="50"/>
        <v>8</v>
      </c>
      <c r="F1246" s="14">
        <v>1600</v>
      </c>
    </row>
    <row r="1247" spans="1:6" ht="23.25" hidden="1" customHeight="1">
      <c r="A1247" s="24" t="s">
        <v>90</v>
      </c>
      <c r="B1247" s="6" t="s">
        <v>19</v>
      </c>
      <c r="C1247" s="6" t="s">
        <v>20</v>
      </c>
      <c r="D1247" s="14">
        <v>5</v>
      </c>
      <c r="E1247" s="14">
        <v>100</v>
      </c>
      <c r="F1247" s="7">
        <f t="shared" ref="F1247" si="51">E1247/D1247*1000</f>
        <v>20000</v>
      </c>
    </row>
    <row r="1248" spans="1:6" ht="23.25" hidden="1" customHeight="1">
      <c r="A1248" s="24" t="s">
        <v>90</v>
      </c>
      <c r="B1248" s="6" t="s">
        <v>19</v>
      </c>
      <c r="C1248" s="6" t="s">
        <v>21</v>
      </c>
      <c r="D1248" s="14">
        <v>15</v>
      </c>
      <c r="E1248" s="14">
        <f t="shared" si="50"/>
        <v>420</v>
      </c>
      <c r="F1248" s="14">
        <v>28000</v>
      </c>
    </row>
    <row r="1249" spans="1:6" ht="23.25" hidden="1" customHeight="1">
      <c r="A1249" s="24" t="s">
        <v>90</v>
      </c>
      <c r="B1249" s="6" t="s">
        <v>19</v>
      </c>
      <c r="C1249" s="6" t="s">
        <v>22</v>
      </c>
      <c r="D1249" s="14">
        <v>0</v>
      </c>
      <c r="E1249" s="14">
        <f t="shared" si="50"/>
        <v>0</v>
      </c>
      <c r="F1249" s="14">
        <v>0</v>
      </c>
    </row>
    <row r="1250" spans="1:6" ht="23.25" hidden="1" customHeight="1">
      <c r="A1250" s="24" t="s">
        <v>90</v>
      </c>
      <c r="B1250" s="6" t="s">
        <v>19</v>
      </c>
      <c r="C1250" s="6" t="s">
        <v>23</v>
      </c>
      <c r="D1250" s="14">
        <v>0</v>
      </c>
      <c r="E1250" s="14">
        <f t="shared" si="50"/>
        <v>0</v>
      </c>
      <c r="F1250" s="14">
        <v>0</v>
      </c>
    </row>
    <row r="1251" spans="1:6" ht="23.25" hidden="1" customHeight="1">
      <c r="A1251" s="24" t="s">
        <v>90</v>
      </c>
      <c r="B1251" s="6" t="s">
        <v>19</v>
      </c>
      <c r="C1251" s="6" t="s">
        <v>24</v>
      </c>
      <c r="D1251" s="14">
        <v>0</v>
      </c>
      <c r="E1251" s="14">
        <f t="shared" si="50"/>
        <v>0</v>
      </c>
      <c r="F1251" s="14">
        <v>0</v>
      </c>
    </row>
    <row r="1252" spans="1:6" ht="23.25" hidden="1" customHeight="1">
      <c r="A1252" s="24" t="s">
        <v>90</v>
      </c>
      <c r="B1252" s="6" t="s">
        <v>25</v>
      </c>
      <c r="C1252" s="6" t="s">
        <v>26</v>
      </c>
      <c r="D1252" s="14">
        <v>0</v>
      </c>
      <c r="E1252" s="14">
        <f t="shared" si="50"/>
        <v>0</v>
      </c>
      <c r="F1252" s="14">
        <v>0</v>
      </c>
    </row>
    <row r="1253" spans="1:6" ht="23.25" hidden="1" customHeight="1">
      <c r="A1253" s="24" t="s">
        <v>90</v>
      </c>
      <c r="B1253" s="6" t="s">
        <v>25</v>
      </c>
      <c r="C1253" s="6" t="s">
        <v>60</v>
      </c>
      <c r="D1253" s="14">
        <v>15</v>
      </c>
      <c r="E1253" s="14">
        <v>525</v>
      </c>
      <c r="F1253" s="14">
        <v>35000</v>
      </c>
    </row>
    <row r="1254" spans="1:6" ht="23.25" hidden="1" customHeight="1">
      <c r="A1254" s="24" t="s">
        <v>90</v>
      </c>
      <c r="B1254" s="6" t="s">
        <v>25</v>
      </c>
      <c r="C1254" s="6" t="s">
        <v>27</v>
      </c>
      <c r="D1254" s="14">
        <v>5</v>
      </c>
      <c r="E1254" s="14">
        <v>185</v>
      </c>
      <c r="F1254" s="14">
        <v>37000</v>
      </c>
    </row>
    <row r="1255" spans="1:6" ht="23.25" hidden="1" customHeight="1">
      <c r="A1255" s="24" t="s">
        <v>90</v>
      </c>
      <c r="B1255" s="6" t="s">
        <v>25</v>
      </c>
      <c r="C1255" s="6" t="s">
        <v>28</v>
      </c>
      <c r="D1255" s="14">
        <v>5</v>
      </c>
      <c r="E1255" s="14">
        <f t="shared" si="50"/>
        <v>150</v>
      </c>
      <c r="F1255" s="14">
        <v>30000</v>
      </c>
    </row>
    <row r="1256" spans="1:6" ht="23.25" hidden="1" customHeight="1">
      <c r="A1256" s="24" t="s">
        <v>90</v>
      </c>
      <c r="B1256" s="6" t="s">
        <v>25</v>
      </c>
      <c r="C1256" s="6" t="s">
        <v>29</v>
      </c>
      <c r="D1256" s="14">
        <v>0</v>
      </c>
      <c r="E1256" s="14">
        <f t="shared" si="50"/>
        <v>0</v>
      </c>
      <c r="F1256" s="14">
        <v>0</v>
      </c>
    </row>
    <row r="1257" spans="1:6" ht="23.25" hidden="1" customHeight="1">
      <c r="A1257" s="24" t="s">
        <v>90</v>
      </c>
      <c r="B1257" s="6" t="s">
        <v>25</v>
      </c>
      <c r="C1257" s="6" t="s">
        <v>30</v>
      </c>
      <c r="D1257" s="14">
        <v>0</v>
      </c>
      <c r="E1257" s="14">
        <f t="shared" si="50"/>
        <v>0</v>
      </c>
      <c r="F1257" s="14">
        <v>0</v>
      </c>
    </row>
    <row r="1258" spans="1:6" ht="23.25" hidden="1" customHeight="1">
      <c r="A1258" s="24" t="s">
        <v>90</v>
      </c>
      <c r="B1258" s="6" t="s">
        <v>25</v>
      </c>
      <c r="C1258" s="6" t="s">
        <v>31</v>
      </c>
      <c r="D1258" s="14">
        <v>18</v>
      </c>
      <c r="E1258" s="14">
        <f t="shared" si="50"/>
        <v>144</v>
      </c>
      <c r="F1258" s="14">
        <v>8000</v>
      </c>
    </row>
    <row r="1259" spans="1:6" ht="23.25" hidden="1" customHeight="1">
      <c r="A1259" s="24" t="s">
        <v>90</v>
      </c>
      <c r="B1259" s="6" t="s">
        <v>25</v>
      </c>
      <c r="C1259" s="6" t="s">
        <v>32</v>
      </c>
      <c r="D1259" s="14">
        <v>3</v>
      </c>
      <c r="E1259" s="14">
        <f t="shared" si="50"/>
        <v>84</v>
      </c>
      <c r="F1259" s="14">
        <v>28000</v>
      </c>
    </row>
    <row r="1260" spans="1:6" ht="23.25" hidden="1" customHeight="1">
      <c r="A1260" s="24" t="s">
        <v>90</v>
      </c>
      <c r="B1260" s="6" t="s">
        <v>33</v>
      </c>
      <c r="C1260" s="6" t="s">
        <v>34</v>
      </c>
      <c r="D1260" s="14">
        <v>150</v>
      </c>
      <c r="E1260" s="14">
        <f t="shared" si="50"/>
        <v>1800</v>
      </c>
      <c r="F1260" s="14">
        <v>12000</v>
      </c>
    </row>
    <row r="1261" spans="1:6" ht="23.25" hidden="1" customHeight="1">
      <c r="A1261" s="24" t="s">
        <v>90</v>
      </c>
      <c r="B1261" s="6" t="s">
        <v>33</v>
      </c>
      <c r="C1261" s="6" t="s">
        <v>35</v>
      </c>
      <c r="D1261" s="14">
        <v>0</v>
      </c>
      <c r="E1261" s="14">
        <f t="shared" si="50"/>
        <v>0</v>
      </c>
      <c r="F1261" s="14">
        <v>0</v>
      </c>
    </row>
    <row r="1262" spans="1:6" ht="23.25" hidden="1" customHeight="1">
      <c r="A1262" s="24" t="s">
        <v>90</v>
      </c>
      <c r="B1262" s="6" t="s">
        <v>33</v>
      </c>
      <c r="C1262" s="6" t="s">
        <v>36</v>
      </c>
      <c r="D1262" s="14">
        <v>0</v>
      </c>
      <c r="E1262" s="14">
        <f t="shared" si="50"/>
        <v>0</v>
      </c>
      <c r="F1262" s="14">
        <v>0</v>
      </c>
    </row>
    <row r="1263" spans="1:6" ht="23.25" hidden="1" customHeight="1">
      <c r="A1263" s="24" t="s">
        <v>90</v>
      </c>
      <c r="B1263" s="6" t="s">
        <v>33</v>
      </c>
      <c r="C1263" s="6" t="s">
        <v>37</v>
      </c>
      <c r="D1263" s="14">
        <v>0</v>
      </c>
      <c r="E1263" s="14">
        <f t="shared" si="50"/>
        <v>0</v>
      </c>
      <c r="F1263" s="14">
        <v>0</v>
      </c>
    </row>
    <row r="1264" spans="1:6" ht="23.25" hidden="1" customHeight="1">
      <c r="A1264" s="24" t="s">
        <v>90</v>
      </c>
      <c r="B1264" s="6" t="s">
        <v>33</v>
      </c>
      <c r="C1264" s="6" t="s">
        <v>38</v>
      </c>
      <c r="D1264" s="14">
        <v>0</v>
      </c>
      <c r="E1264" s="14">
        <f t="shared" si="50"/>
        <v>0</v>
      </c>
      <c r="F1264" s="14">
        <v>0</v>
      </c>
    </row>
    <row r="1265" spans="1:6" ht="23.25" hidden="1" customHeight="1">
      <c r="A1265" s="24" t="s">
        <v>90</v>
      </c>
      <c r="B1265" s="6" t="s">
        <v>33</v>
      </c>
      <c r="C1265" s="6" t="s">
        <v>39</v>
      </c>
      <c r="D1265" s="14">
        <v>12</v>
      </c>
      <c r="E1265" s="14">
        <v>780</v>
      </c>
      <c r="F1265" s="14">
        <v>65000</v>
      </c>
    </row>
    <row r="1266" spans="1:6" ht="23.25" hidden="1" customHeight="1">
      <c r="A1266" s="24" t="s">
        <v>90</v>
      </c>
      <c r="B1266" s="6" t="s">
        <v>33</v>
      </c>
      <c r="C1266" s="6" t="s">
        <v>40</v>
      </c>
      <c r="D1266" s="14">
        <v>0</v>
      </c>
      <c r="E1266" s="14">
        <f t="shared" si="50"/>
        <v>0</v>
      </c>
      <c r="F1266" s="14">
        <v>0</v>
      </c>
    </row>
    <row r="1267" spans="1:6" ht="23.25" hidden="1" customHeight="1">
      <c r="A1267" s="24" t="s">
        <v>90</v>
      </c>
      <c r="B1267" s="6" t="s">
        <v>33</v>
      </c>
      <c r="C1267" s="6" t="s">
        <v>41</v>
      </c>
      <c r="D1267" s="14">
        <v>0</v>
      </c>
      <c r="E1267" s="14">
        <f t="shared" si="50"/>
        <v>0</v>
      </c>
      <c r="F1267" s="14">
        <v>0</v>
      </c>
    </row>
    <row r="1268" spans="1:6" ht="23.25" hidden="1" customHeight="1">
      <c r="A1268" s="24" t="s">
        <v>90</v>
      </c>
      <c r="B1268" s="6" t="s">
        <v>33</v>
      </c>
      <c r="C1268" s="6" t="s">
        <v>42</v>
      </c>
      <c r="D1268" s="14">
        <v>90</v>
      </c>
      <c r="E1268" s="14">
        <v>2700</v>
      </c>
      <c r="F1268" s="14">
        <v>30000</v>
      </c>
    </row>
    <row r="1269" spans="1:6" ht="23.25" hidden="1" customHeight="1">
      <c r="A1269" s="24" t="s">
        <v>90</v>
      </c>
      <c r="B1269" s="6" t="s">
        <v>33</v>
      </c>
      <c r="C1269" s="6" t="s">
        <v>43</v>
      </c>
      <c r="D1269" s="14">
        <v>30</v>
      </c>
      <c r="E1269" s="14">
        <v>126</v>
      </c>
      <c r="F1269" s="14">
        <v>4200</v>
      </c>
    </row>
    <row r="1270" spans="1:6" ht="23.25" customHeight="1">
      <c r="A1270" s="24" t="s">
        <v>90</v>
      </c>
      <c r="B1270" s="6" t="s">
        <v>44</v>
      </c>
      <c r="C1270" s="6" t="s">
        <v>45</v>
      </c>
      <c r="D1270" s="14">
        <v>0</v>
      </c>
      <c r="E1270" s="14">
        <f t="shared" si="50"/>
        <v>0</v>
      </c>
      <c r="F1270" s="14">
        <v>0</v>
      </c>
    </row>
    <row r="1271" spans="1:6" ht="23.25" customHeight="1">
      <c r="A1271" s="24" t="s">
        <v>90</v>
      </c>
      <c r="B1271" s="6" t="s">
        <v>44</v>
      </c>
      <c r="C1271" s="6" t="s">
        <v>46</v>
      </c>
      <c r="D1271" s="22">
        <v>1</v>
      </c>
      <c r="E1271" s="14">
        <v>1</v>
      </c>
      <c r="F1271" s="7">
        <f t="shared" ref="F1271:F1272" si="52">E1271/D1271*1000</f>
        <v>1000</v>
      </c>
    </row>
    <row r="1272" spans="1:6" ht="23.25" customHeight="1">
      <c r="A1272" s="24" t="s">
        <v>90</v>
      </c>
      <c r="B1272" s="6" t="s">
        <v>44</v>
      </c>
      <c r="C1272" s="6" t="s">
        <v>47</v>
      </c>
      <c r="D1272" s="14">
        <v>8</v>
      </c>
      <c r="E1272" s="14">
        <v>9.6</v>
      </c>
      <c r="F1272" s="7">
        <f t="shared" si="52"/>
        <v>1200</v>
      </c>
    </row>
    <row r="1273" spans="1:6" ht="23.25" customHeight="1">
      <c r="A1273" s="24" t="s">
        <v>90</v>
      </c>
      <c r="B1273" s="6" t="s">
        <v>44</v>
      </c>
      <c r="C1273" s="6" t="s">
        <v>48</v>
      </c>
      <c r="D1273" s="14">
        <v>0</v>
      </c>
      <c r="E1273" s="14">
        <f t="shared" si="50"/>
        <v>0</v>
      </c>
      <c r="F1273" s="14">
        <v>0</v>
      </c>
    </row>
    <row r="1274" spans="1:6" ht="23.25" hidden="1" customHeight="1">
      <c r="A1274" s="24" t="s">
        <v>90</v>
      </c>
      <c r="B1274" s="6" t="s">
        <v>49</v>
      </c>
      <c r="C1274" s="6" t="s">
        <v>50</v>
      </c>
      <c r="D1274" s="14">
        <v>0</v>
      </c>
      <c r="E1274" s="14">
        <f t="shared" si="50"/>
        <v>0</v>
      </c>
      <c r="F1274" s="14">
        <v>0</v>
      </c>
    </row>
    <row r="1275" spans="1:6" ht="23.25" hidden="1" customHeight="1">
      <c r="A1275" s="24" t="s">
        <v>90</v>
      </c>
      <c r="B1275" s="6" t="s">
        <v>49</v>
      </c>
      <c r="C1275" s="6" t="s">
        <v>51</v>
      </c>
      <c r="D1275" s="14">
        <v>0</v>
      </c>
      <c r="E1275" s="14">
        <f t="shared" si="50"/>
        <v>0</v>
      </c>
      <c r="F1275" s="14">
        <v>0</v>
      </c>
    </row>
    <row r="1276" spans="1:6" ht="23.25" hidden="1" customHeight="1">
      <c r="A1276" s="24" t="s">
        <v>90</v>
      </c>
      <c r="B1276" s="6" t="s">
        <v>49</v>
      </c>
      <c r="C1276" s="6" t="s">
        <v>52</v>
      </c>
      <c r="D1276" s="14">
        <v>20</v>
      </c>
      <c r="E1276" s="14">
        <v>50</v>
      </c>
      <c r="F1276" s="14">
        <f t="shared" ref="F1276" si="53">E1276/D1276*1000</f>
        <v>2500</v>
      </c>
    </row>
    <row r="1277" spans="1:6" ht="23.25" hidden="1" customHeight="1">
      <c r="A1277" s="24" t="s">
        <v>90</v>
      </c>
      <c r="B1277" s="6" t="s">
        <v>49</v>
      </c>
      <c r="C1277" s="6" t="s">
        <v>53</v>
      </c>
      <c r="D1277" s="14">
        <v>30</v>
      </c>
      <c r="E1277" s="14">
        <f t="shared" si="50"/>
        <v>180</v>
      </c>
      <c r="F1277" s="14">
        <v>6000</v>
      </c>
    </row>
    <row r="1278" spans="1:6" ht="23.25" hidden="1" customHeight="1">
      <c r="A1278" s="24" t="s">
        <v>90</v>
      </c>
      <c r="B1278" s="6" t="s">
        <v>54</v>
      </c>
      <c r="C1278" s="6" t="s">
        <v>55</v>
      </c>
      <c r="D1278" s="14">
        <v>12</v>
      </c>
      <c r="E1278" s="14">
        <v>18</v>
      </c>
      <c r="F1278" s="7">
        <f t="shared" ref="F1278:F1279" si="54">E1278/D1278*1000</f>
        <v>1500</v>
      </c>
    </row>
    <row r="1279" spans="1:6" ht="23.25" hidden="1" customHeight="1">
      <c r="A1279" s="24" t="s">
        <v>90</v>
      </c>
      <c r="B1279" s="6" t="s">
        <v>54</v>
      </c>
      <c r="C1279" s="6" t="s">
        <v>56</v>
      </c>
      <c r="D1279" s="14">
        <v>5</v>
      </c>
      <c r="E1279" s="14">
        <v>4</v>
      </c>
      <c r="F1279" s="7">
        <f t="shared" si="54"/>
        <v>800</v>
      </c>
    </row>
    <row r="1280" spans="1:6" ht="23.25" hidden="1" customHeight="1">
      <c r="A1280" s="24" t="s">
        <v>90</v>
      </c>
      <c r="B1280" s="6" t="s">
        <v>54</v>
      </c>
      <c r="C1280" s="6" t="s">
        <v>57</v>
      </c>
      <c r="D1280" s="14">
        <v>0</v>
      </c>
      <c r="E1280" s="14">
        <f t="shared" si="50"/>
        <v>0</v>
      </c>
      <c r="F1280" s="14">
        <v>0</v>
      </c>
    </row>
    <row r="1281" spans="1:6" ht="23.25" hidden="1" customHeight="1">
      <c r="A1281" s="24" t="s">
        <v>90</v>
      </c>
      <c r="B1281" s="6" t="s">
        <v>54</v>
      </c>
      <c r="C1281" s="6" t="s">
        <v>58</v>
      </c>
      <c r="D1281" s="14">
        <v>0</v>
      </c>
      <c r="E1281" s="14">
        <f t="shared" si="50"/>
        <v>0</v>
      </c>
      <c r="F1281" s="14">
        <v>0</v>
      </c>
    </row>
    <row r="1282" spans="1:6" ht="23.25" hidden="1" customHeight="1">
      <c r="A1282" s="24" t="s">
        <v>90</v>
      </c>
      <c r="B1282" s="6" t="s">
        <v>54</v>
      </c>
      <c r="C1282" s="6" t="s">
        <v>69</v>
      </c>
      <c r="D1282" s="14">
        <v>0</v>
      </c>
      <c r="E1282" s="14">
        <f t="shared" si="50"/>
        <v>0</v>
      </c>
      <c r="F1282" s="7"/>
    </row>
    <row r="1283" spans="1:6" ht="23.25" hidden="1" customHeight="1">
      <c r="A1283" s="24" t="s">
        <v>90</v>
      </c>
      <c r="B1283" s="6"/>
      <c r="C1283" s="6" t="s">
        <v>70</v>
      </c>
      <c r="D1283" s="19">
        <f>SUM(D1234:D1282)</f>
        <v>1224</v>
      </c>
      <c r="E1283" s="14">
        <f>SUM(E1234:E1282)</f>
        <v>10425.6</v>
      </c>
      <c r="F1283" s="14"/>
    </row>
    <row r="1284" spans="1:6" ht="23.25" hidden="1" customHeight="1">
      <c r="A1284" s="24" t="s">
        <v>90</v>
      </c>
      <c r="B1284" s="6"/>
      <c r="C1284" s="6" t="s">
        <v>71</v>
      </c>
      <c r="D1284" s="22">
        <f>D1283-D1285</f>
        <v>1224</v>
      </c>
      <c r="E1284" s="14">
        <f>E1283-E1285</f>
        <v>10425.6</v>
      </c>
      <c r="F1284" s="14"/>
    </row>
    <row r="1285" spans="1:6" ht="23.25" hidden="1" customHeight="1">
      <c r="A1285" s="24" t="s">
        <v>90</v>
      </c>
      <c r="B1285" s="6"/>
      <c r="C1285" s="6" t="s">
        <v>72</v>
      </c>
      <c r="D1285" s="22">
        <f>D1235+D1237+D1242+D1245+D1261+D1264</f>
        <v>0</v>
      </c>
      <c r="E1285" s="14">
        <f>E1235+E1237+E1242+E1245+E1261+E1264</f>
        <v>0</v>
      </c>
      <c r="F1285" s="14"/>
    </row>
    <row r="1286" spans="1:6" ht="23.25" hidden="1" customHeight="1">
      <c r="A1286" s="24" t="s">
        <v>90</v>
      </c>
      <c r="B1286" s="12"/>
      <c r="C1286" s="6" t="s">
        <v>74</v>
      </c>
      <c r="D1286" s="22">
        <v>1500</v>
      </c>
      <c r="E1286" s="14"/>
      <c r="F1286" s="14"/>
    </row>
    <row r="1287" spans="1:6" ht="23.25" hidden="1" customHeight="1">
      <c r="A1287" s="24" t="s">
        <v>90</v>
      </c>
      <c r="B1287" s="12"/>
      <c r="C1287" s="6" t="s">
        <v>73</v>
      </c>
      <c r="D1287" s="19"/>
      <c r="E1287" s="14"/>
      <c r="F1287" s="14"/>
    </row>
    <row r="1288" spans="1:6" ht="23.25" hidden="1" customHeight="1">
      <c r="A1288" s="24" t="s">
        <v>90</v>
      </c>
      <c r="B1288" s="12"/>
      <c r="C1288" s="6" t="s">
        <v>62</v>
      </c>
      <c r="D1288" s="22">
        <f>D1283+D1286+D1287</f>
        <v>2724</v>
      </c>
      <c r="E1288" s="14"/>
      <c r="F1288" s="14"/>
    </row>
    <row r="1289" spans="1:6" ht="23.25" hidden="1" customHeight="1">
      <c r="A1289" s="1" t="s">
        <v>91</v>
      </c>
      <c r="B1289" s="6" t="s">
        <v>0</v>
      </c>
      <c r="C1289" s="6" t="s">
        <v>1</v>
      </c>
    </row>
    <row r="1290" spans="1:6" ht="23.25" hidden="1" customHeight="1">
      <c r="A1290" s="1" t="s">
        <v>91</v>
      </c>
      <c r="B1290" s="6" t="s">
        <v>4</v>
      </c>
      <c r="C1290" s="6" t="s">
        <v>5</v>
      </c>
      <c r="D1290" s="53">
        <v>740</v>
      </c>
      <c r="E1290" s="46">
        <v>3108</v>
      </c>
      <c r="F1290" s="7">
        <f>E1290/D1290*1000</f>
        <v>4200</v>
      </c>
    </row>
    <row r="1291" spans="1:6" ht="23.25" hidden="1" customHeight="1">
      <c r="A1291" s="1" t="s">
        <v>91</v>
      </c>
      <c r="B1291" s="6" t="s">
        <v>4</v>
      </c>
      <c r="C1291" s="6" t="s">
        <v>6</v>
      </c>
      <c r="D1291" s="53"/>
      <c r="E1291" s="46"/>
      <c r="F1291" s="7"/>
    </row>
    <row r="1292" spans="1:6" ht="23.25" hidden="1" customHeight="1">
      <c r="A1292" s="1" t="s">
        <v>91</v>
      </c>
      <c r="B1292" s="6" t="s">
        <v>4</v>
      </c>
      <c r="C1292" s="6" t="s">
        <v>7</v>
      </c>
      <c r="D1292" s="53">
        <v>540</v>
      </c>
      <c r="E1292" s="46">
        <v>2441</v>
      </c>
      <c r="F1292" s="7">
        <f t="shared" ref="F1292:F1334" si="55">E1292/D1292*1000</f>
        <v>4520.3703703703704</v>
      </c>
    </row>
    <row r="1293" spans="1:6" ht="23.25" hidden="1" customHeight="1">
      <c r="A1293" s="1" t="s">
        <v>91</v>
      </c>
      <c r="B1293" s="6" t="s">
        <v>4</v>
      </c>
      <c r="C1293" s="6" t="s">
        <v>8</v>
      </c>
      <c r="D1293" s="53"/>
      <c r="E1293" s="46"/>
      <c r="F1293" s="7"/>
    </row>
    <row r="1294" spans="1:6" ht="23.25" hidden="1" customHeight="1">
      <c r="A1294" s="1" t="s">
        <v>91</v>
      </c>
      <c r="B1294" s="6" t="s">
        <v>4</v>
      </c>
      <c r="C1294" s="6" t="s">
        <v>9</v>
      </c>
      <c r="D1294" s="53">
        <v>28</v>
      </c>
      <c r="E1294" s="46">
        <v>168</v>
      </c>
      <c r="F1294" s="7">
        <f t="shared" si="55"/>
        <v>6000</v>
      </c>
    </row>
    <row r="1295" spans="1:6" ht="23.25" hidden="1" customHeight="1">
      <c r="A1295" s="1" t="s">
        <v>91</v>
      </c>
      <c r="B1295" s="6" t="s">
        <v>4</v>
      </c>
      <c r="C1295" s="6" t="s">
        <v>10</v>
      </c>
      <c r="D1295" s="53"/>
      <c r="E1295" s="46"/>
      <c r="F1295" s="7"/>
    </row>
    <row r="1296" spans="1:6" ht="23.25" hidden="1" customHeight="1">
      <c r="A1296" s="1" t="s">
        <v>91</v>
      </c>
      <c r="B1296" s="6" t="s">
        <v>4</v>
      </c>
      <c r="C1296" s="6" t="s">
        <v>11</v>
      </c>
      <c r="D1296" s="53">
        <v>25</v>
      </c>
      <c r="E1296" s="46">
        <v>50</v>
      </c>
      <c r="F1296" s="7">
        <f t="shared" si="55"/>
        <v>2000</v>
      </c>
    </row>
    <row r="1297" spans="1:6" ht="23.25" hidden="1" customHeight="1">
      <c r="A1297" s="1" t="s">
        <v>91</v>
      </c>
      <c r="B1297" s="6" t="s">
        <v>12</v>
      </c>
      <c r="C1297" s="6" t="s">
        <v>13</v>
      </c>
      <c r="D1297" s="53"/>
      <c r="E1297" s="46"/>
      <c r="F1297" s="7"/>
    </row>
    <row r="1298" spans="1:6" ht="23.25" hidden="1" customHeight="1">
      <c r="A1298" s="1" t="s">
        <v>91</v>
      </c>
      <c r="B1298" s="6" t="s">
        <v>12</v>
      </c>
      <c r="C1298" s="6" t="s">
        <v>14</v>
      </c>
      <c r="D1298" s="53"/>
      <c r="E1298" s="46"/>
      <c r="F1298" s="7"/>
    </row>
    <row r="1299" spans="1:6" ht="23.25" hidden="1" customHeight="1">
      <c r="A1299" s="1" t="s">
        <v>91</v>
      </c>
      <c r="B1299" s="6" t="s">
        <v>12</v>
      </c>
      <c r="C1299" s="6" t="s">
        <v>15</v>
      </c>
      <c r="D1299" s="53"/>
      <c r="E1299" s="46"/>
      <c r="F1299" s="7"/>
    </row>
    <row r="1300" spans="1:6" ht="23.25" hidden="1" customHeight="1">
      <c r="A1300" s="1" t="s">
        <v>91</v>
      </c>
      <c r="B1300" s="6" t="s">
        <v>12</v>
      </c>
      <c r="C1300" s="6" t="s">
        <v>16</v>
      </c>
      <c r="D1300" s="53"/>
      <c r="E1300" s="46"/>
      <c r="F1300" s="7"/>
    </row>
    <row r="1301" spans="1:6" ht="23.25" hidden="1" customHeight="1">
      <c r="A1301" s="1" t="s">
        <v>91</v>
      </c>
      <c r="B1301" s="6" t="s">
        <v>12</v>
      </c>
      <c r="C1301" s="6" t="s">
        <v>17</v>
      </c>
      <c r="D1301" s="53"/>
      <c r="E1301" s="46"/>
      <c r="F1301" s="7"/>
    </row>
    <row r="1302" spans="1:6" ht="23.25" hidden="1" customHeight="1">
      <c r="A1302" s="1" t="s">
        <v>91</v>
      </c>
      <c r="B1302" s="6" t="s">
        <v>12</v>
      </c>
      <c r="C1302" s="6" t="s">
        <v>18</v>
      </c>
      <c r="D1302" s="53"/>
      <c r="E1302" s="46"/>
      <c r="F1302" s="7"/>
    </row>
    <row r="1303" spans="1:6" ht="23.25" hidden="1" customHeight="1">
      <c r="A1303" s="1" t="s">
        <v>91</v>
      </c>
      <c r="B1303" s="6" t="s">
        <v>19</v>
      </c>
      <c r="C1303" s="6" t="s">
        <v>20</v>
      </c>
      <c r="D1303" s="53">
        <v>52</v>
      </c>
      <c r="E1303" s="46">
        <v>2340</v>
      </c>
      <c r="F1303" s="7">
        <f t="shared" si="55"/>
        <v>45000</v>
      </c>
    </row>
    <row r="1304" spans="1:6" ht="23.25" hidden="1" customHeight="1">
      <c r="A1304" s="1" t="s">
        <v>91</v>
      </c>
      <c r="B1304" s="6" t="s">
        <v>19</v>
      </c>
      <c r="C1304" s="6" t="s">
        <v>21</v>
      </c>
      <c r="D1304" s="53">
        <v>65</v>
      </c>
      <c r="E1304" s="46">
        <v>1820</v>
      </c>
      <c r="F1304" s="7">
        <f t="shared" si="55"/>
        <v>28000</v>
      </c>
    </row>
    <row r="1305" spans="1:6" ht="23.25" hidden="1" customHeight="1">
      <c r="A1305" s="1" t="s">
        <v>91</v>
      </c>
      <c r="B1305" s="6" t="s">
        <v>19</v>
      </c>
      <c r="C1305" s="6" t="s">
        <v>22</v>
      </c>
      <c r="D1305" s="53"/>
      <c r="E1305" s="46"/>
      <c r="F1305" s="7"/>
    </row>
    <row r="1306" spans="1:6" ht="23.25" hidden="1" customHeight="1">
      <c r="A1306" s="1" t="s">
        <v>91</v>
      </c>
      <c r="B1306" s="6" t="s">
        <v>19</v>
      </c>
      <c r="C1306" s="6" t="s">
        <v>23</v>
      </c>
      <c r="D1306" s="53">
        <v>20</v>
      </c>
      <c r="E1306" s="46">
        <v>600</v>
      </c>
      <c r="F1306" s="7">
        <f t="shared" si="55"/>
        <v>30000</v>
      </c>
    </row>
    <row r="1307" spans="1:6" ht="23.25" hidden="1" customHeight="1">
      <c r="A1307" s="1" t="s">
        <v>91</v>
      </c>
      <c r="B1307" s="6" t="s">
        <v>19</v>
      </c>
      <c r="C1307" s="6" t="s">
        <v>24</v>
      </c>
      <c r="D1307" s="53"/>
      <c r="E1307" s="46"/>
      <c r="F1307" s="7"/>
    </row>
    <row r="1308" spans="1:6" ht="23.25" hidden="1" customHeight="1">
      <c r="A1308" s="1" t="s">
        <v>91</v>
      </c>
      <c r="B1308" s="6" t="s">
        <v>25</v>
      </c>
      <c r="C1308" s="6" t="s">
        <v>26</v>
      </c>
      <c r="D1308" s="53">
        <v>172</v>
      </c>
      <c r="E1308" s="46">
        <v>6192</v>
      </c>
      <c r="F1308" s="7">
        <f t="shared" si="55"/>
        <v>36000</v>
      </c>
    </row>
    <row r="1309" spans="1:6" ht="23.25" hidden="1" customHeight="1">
      <c r="A1309" s="1" t="s">
        <v>91</v>
      </c>
      <c r="B1309" s="6" t="s">
        <v>25</v>
      </c>
      <c r="C1309" s="6" t="s">
        <v>60</v>
      </c>
      <c r="D1309" s="53">
        <v>285</v>
      </c>
      <c r="E1309" s="46">
        <v>18240</v>
      </c>
      <c r="F1309" s="7">
        <f t="shared" si="55"/>
        <v>64000</v>
      </c>
    </row>
    <row r="1310" spans="1:6" ht="23.25" hidden="1" customHeight="1">
      <c r="A1310" s="1" t="s">
        <v>91</v>
      </c>
      <c r="B1310" s="6" t="s">
        <v>25</v>
      </c>
      <c r="C1310" s="6" t="s">
        <v>27</v>
      </c>
      <c r="D1310" s="53">
        <v>45</v>
      </c>
      <c r="E1310" s="46">
        <v>2250</v>
      </c>
      <c r="F1310" s="7">
        <f t="shared" si="55"/>
        <v>50000</v>
      </c>
    </row>
    <row r="1311" spans="1:6" ht="23.25" hidden="1" customHeight="1">
      <c r="A1311" s="1" t="s">
        <v>91</v>
      </c>
      <c r="B1311" s="6" t="s">
        <v>25</v>
      </c>
      <c r="C1311" s="6" t="s">
        <v>28</v>
      </c>
      <c r="D1311" s="53">
        <v>18</v>
      </c>
      <c r="E1311" s="46">
        <v>936</v>
      </c>
      <c r="F1311" s="7">
        <f t="shared" si="55"/>
        <v>52000</v>
      </c>
    </row>
    <row r="1312" spans="1:6" ht="23.25" hidden="1" customHeight="1">
      <c r="A1312" s="1" t="s">
        <v>91</v>
      </c>
      <c r="B1312" s="6" t="s">
        <v>25</v>
      </c>
      <c r="C1312" s="6" t="s">
        <v>29</v>
      </c>
      <c r="D1312" s="53">
        <v>8</v>
      </c>
      <c r="E1312" s="46">
        <v>32</v>
      </c>
      <c r="F1312" s="7">
        <f t="shared" si="55"/>
        <v>4000</v>
      </c>
    </row>
    <row r="1313" spans="1:6" ht="23.25" hidden="1" customHeight="1">
      <c r="A1313" s="1" t="s">
        <v>91</v>
      </c>
      <c r="B1313" s="6" t="s">
        <v>25</v>
      </c>
      <c r="C1313" s="6" t="s">
        <v>30</v>
      </c>
      <c r="D1313" s="53"/>
      <c r="E1313" s="46"/>
      <c r="F1313" s="7"/>
    </row>
    <row r="1314" spans="1:6" ht="23.25" hidden="1" customHeight="1">
      <c r="A1314" s="1" t="s">
        <v>91</v>
      </c>
      <c r="B1314" s="6" t="s">
        <v>25</v>
      </c>
      <c r="C1314" s="6" t="s">
        <v>31</v>
      </c>
      <c r="D1314" s="53">
        <v>2</v>
      </c>
      <c r="E1314" s="46">
        <v>16</v>
      </c>
      <c r="F1314" s="7">
        <f t="shared" si="55"/>
        <v>8000</v>
      </c>
    </row>
    <row r="1315" spans="1:6" ht="23.25" hidden="1" customHeight="1">
      <c r="A1315" s="1" t="s">
        <v>91</v>
      </c>
      <c r="B1315" s="6" t="s">
        <v>25</v>
      </c>
      <c r="C1315" s="6" t="s">
        <v>32</v>
      </c>
      <c r="D1315" s="53">
        <v>152</v>
      </c>
      <c r="E1315" s="46">
        <v>5624</v>
      </c>
      <c r="F1315" s="7">
        <f t="shared" si="55"/>
        <v>37000</v>
      </c>
    </row>
    <row r="1316" spans="1:6" ht="23.25" hidden="1" customHeight="1">
      <c r="A1316" s="1" t="s">
        <v>91</v>
      </c>
      <c r="B1316" s="6" t="s">
        <v>33</v>
      </c>
      <c r="C1316" s="6" t="s">
        <v>34</v>
      </c>
      <c r="D1316" s="53">
        <v>720</v>
      </c>
      <c r="E1316" s="46">
        <v>8640</v>
      </c>
      <c r="F1316" s="7">
        <f t="shared" si="55"/>
        <v>12000</v>
      </c>
    </row>
    <row r="1317" spans="1:6" ht="23.25" hidden="1" customHeight="1">
      <c r="A1317" s="1" t="s">
        <v>91</v>
      </c>
      <c r="B1317" s="6" t="s">
        <v>33</v>
      </c>
      <c r="C1317" s="6" t="s">
        <v>35</v>
      </c>
      <c r="D1317" s="53"/>
      <c r="E1317" s="46"/>
      <c r="F1317" s="7"/>
    </row>
    <row r="1318" spans="1:6" ht="23.25" hidden="1" customHeight="1">
      <c r="A1318" s="1" t="s">
        <v>91</v>
      </c>
      <c r="B1318" s="6" t="s">
        <v>33</v>
      </c>
      <c r="C1318" s="6" t="s">
        <v>36</v>
      </c>
      <c r="D1318" s="53">
        <v>65</v>
      </c>
      <c r="E1318" s="46">
        <v>299</v>
      </c>
      <c r="F1318" s="7">
        <f t="shared" si="55"/>
        <v>4600</v>
      </c>
    </row>
    <row r="1319" spans="1:6" ht="23.25" hidden="1" customHeight="1">
      <c r="A1319" s="1" t="s">
        <v>91</v>
      </c>
      <c r="B1319" s="6" t="s">
        <v>33</v>
      </c>
      <c r="C1319" s="6" t="s">
        <v>37</v>
      </c>
      <c r="D1319" s="53">
        <v>40</v>
      </c>
      <c r="E1319" s="46">
        <v>300</v>
      </c>
      <c r="F1319" s="7">
        <f t="shared" si="55"/>
        <v>7500</v>
      </c>
    </row>
    <row r="1320" spans="1:6" ht="23.25" hidden="1" customHeight="1">
      <c r="A1320" s="1" t="s">
        <v>91</v>
      </c>
      <c r="B1320" s="6" t="s">
        <v>33</v>
      </c>
      <c r="C1320" s="6" t="s">
        <v>38</v>
      </c>
      <c r="D1320" s="53"/>
      <c r="E1320" s="46"/>
      <c r="F1320" s="7"/>
    </row>
    <row r="1321" spans="1:6" ht="23.25" hidden="1" customHeight="1">
      <c r="A1321" s="1" t="s">
        <v>91</v>
      </c>
      <c r="B1321" s="6" t="s">
        <v>33</v>
      </c>
      <c r="C1321" s="6" t="s">
        <v>39</v>
      </c>
      <c r="D1321" s="53">
        <v>20</v>
      </c>
      <c r="E1321" s="46">
        <v>1100</v>
      </c>
      <c r="F1321" s="7">
        <f t="shared" si="55"/>
        <v>55000</v>
      </c>
    </row>
    <row r="1322" spans="1:6" ht="23.25" hidden="1" customHeight="1">
      <c r="A1322" s="1" t="s">
        <v>91</v>
      </c>
      <c r="B1322" s="6" t="s">
        <v>33</v>
      </c>
      <c r="C1322" s="6" t="s">
        <v>40</v>
      </c>
      <c r="D1322" s="53"/>
      <c r="E1322" s="46"/>
      <c r="F1322" s="7"/>
    </row>
    <row r="1323" spans="1:6" ht="23.25" hidden="1" customHeight="1">
      <c r="A1323" s="1" t="s">
        <v>91</v>
      </c>
      <c r="B1323" s="6" t="s">
        <v>33</v>
      </c>
      <c r="C1323" s="6" t="s">
        <v>41</v>
      </c>
      <c r="D1323" s="53">
        <v>440</v>
      </c>
      <c r="E1323" s="46">
        <v>22000</v>
      </c>
      <c r="F1323" s="7">
        <f t="shared" si="55"/>
        <v>50000</v>
      </c>
    </row>
    <row r="1324" spans="1:6" ht="23.25" hidden="1" customHeight="1">
      <c r="A1324" s="1" t="s">
        <v>91</v>
      </c>
      <c r="B1324" s="6" t="s">
        <v>33</v>
      </c>
      <c r="C1324" s="6" t="s">
        <v>42</v>
      </c>
      <c r="D1324" s="53">
        <v>7</v>
      </c>
      <c r="E1324" s="46">
        <v>266</v>
      </c>
      <c r="F1324" s="7">
        <f t="shared" si="55"/>
        <v>38000</v>
      </c>
    </row>
    <row r="1325" spans="1:6" ht="23.25" hidden="1" customHeight="1">
      <c r="A1325" s="1" t="s">
        <v>91</v>
      </c>
      <c r="B1325" s="6" t="s">
        <v>33</v>
      </c>
      <c r="C1325" s="6" t="s">
        <v>43</v>
      </c>
      <c r="D1325" s="53">
        <v>50</v>
      </c>
      <c r="E1325" s="46">
        <v>200</v>
      </c>
      <c r="F1325" s="7">
        <f t="shared" si="55"/>
        <v>4000</v>
      </c>
    </row>
    <row r="1326" spans="1:6" ht="23.25" customHeight="1">
      <c r="A1326" s="1" t="s">
        <v>91</v>
      </c>
      <c r="B1326" s="6" t="s">
        <v>44</v>
      </c>
      <c r="C1326" s="6" t="s">
        <v>45</v>
      </c>
      <c r="D1326" s="53"/>
      <c r="E1326" s="46"/>
      <c r="F1326" s="7"/>
    </row>
    <row r="1327" spans="1:6" ht="23.25" customHeight="1">
      <c r="A1327" s="1" t="s">
        <v>91</v>
      </c>
      <c r="B1327" s="6" t="s">
        <v>44</v>
      </c>
      <c r="C1327" s="6" t="s">
        <v>46</v>
      </c>
      <c r="D1327" s="53"/>
      <c r="E1327" s="46"/>
      <c r="F1327" s="7"/>
    </row>
    <row r="1328" spans="1:6" ht="23.25" customHeight="1">
      <c r="A1328" s="1" t="s">
        <v>91</v>
      </c>
      <c r="B1328" s="6" t="s">
        <v>44</v>
      </c>
      <c r="C1328" s="6" t="s">
        <v>47</v>
      </c>
      <c r="D1328" s="53"/>
      <c r="E1328" s="46"/>
      <c r="F1328" s="7"/>
    </row>
    <row r="1329" spans="1:6" ht="23.25" customHeight="1">
      <c r="A1329" s="1" t="s">
        <v>91</v>
      </c>
      <c r="B1329" s="6" t="s">
        <v>44</v>
      </c>
      <c r="C1329" s="6" t="s">
        <v>48</v>
      </c>
      <c r="D1329" s="53"/>
      <c r="E1329" s="46"/>
      <c r="F1329" s="7"/>
    </row>
    <row r="1330" spans="1:6" ht="23.25" hidden="1" customHeight="1">
      <c r="A1330" s="1" t="s">
        <v>91</v>
      </c>
      <c r="B1330" s="6" t="s">
        <v>49</v>
      </c>
      <c r="C1330" s="6" t="s">
        <v>50</v>
      </c>
      <c r="D1330" s="53"/>
      <c r="E1330" s="46"/>
      <c r="F1330" s="7"/>
    </row>
    <row r="1331" spans="1:6" ht="23.25" hidden="1" customHeight="1">
      <c r="A1331" s="1" t="s">
        <v>91</v>
      </c>
      <c r="B1331" s="6" t="s">
        <v>49</v>
      </c>
      <c r="C1331" s="6" t="s">
        <v>51</v>
      </c>
      <c r="D1331" s="53"/>
      <c r="E1331" s="46"/>
      <c r="F1331" s="7"/>
    </row>
    <row r="1332" spans="1:6" ht="23.25" hidden="1" customHeight="1">
      <c r="A1332" s="1" t="s">
        <v>91</v>
      </c>
      <c r="B1332" s="6" t="s">
        <v>49</v>
      </c>
      <c r="C1332" s="6" t="s">
        <v>52</v>
      </c>
      <c r="D1332" s="53"/>
      <c r="E1332" s="46"/>
      <c r="F1332" s="7"/>
    </row>
    <row r="1333" spans="1:6" ht="23.25" hidden="1" customHeight="1">
      <c r="A1333" s="1" t="s">
        <v>91</v>
      </c>
      <c r="B1333" s="6" t="s">
        <v>49</v>
      </c>
      <c r="C1333" s="6" t="s">
        <v>53</v>
      </c>
      <c r="D1333" s="53"/>
      <c r="E1333" s="46"/>
      <c r="F1333" s="7"/>
    </row>
    <row r="1334" spans="1:6" ht="23.25" hidden="1" customHeight="1">
      <c r="A1334" s="1" t="s">
        <v>91</v>
      </c>
      <c r="B1334" s="6" t="s">
        <v>54</v>
      </c>
      <c r="C1334" s="6" t="s">
        <v>55</v>
      </c>
      <c r="D1334" s="53">
        <v>5</v>
      </c>
      <c r="E1334" s="46">
        <v>9</v>
      </c>
      <c r="F1334" s="7">
        <f t="shared" si="55"/>
        <v>1800</v>
      </c>
    </row>
    <row r="1335" spans="1:6" ht="23.25" hidden="1" customHeight="1">
      <c r="A1335" s="1" t="s">
        <v>91</v>
      </c>
      <c r="B1335" s="6" t="s">
        <v>54</v>
      </c>
      <c r="C1335" s="6" t="s">
        <v>56</v>
      </c>
      <c r="D1335" s="53"/>
      <c r="E1335" s="46"/>
      <c r="F1335" s="7"/>
    </row>
    <row r="1336" spans="1:6" ht="23.25" hidden="1" customHeight="1">
      <c r="A1336" s="1" t="s">
        <v>91</v>
      </c>
      <c r="B1336" s="6" t="s">
        <v>54</v>
      </c>
      <c r="C1336" s="6" t="s">
        <v>57</v>
      </c>
      <c r="D1336" s="53"/>
      <c r="E1336" s="46"/>
      <c r="F1336" s="7"/>
    </row>
    <row r="1337" spans="1:6" ht="23.25" hidden="1" customHeight="1">
      <c r="A1337" s="1" t="s">
        <v>91</v>
      </c>
      <c r="B1337" s="6" t="s">
        <v>54</v>
      </c>
      <c r="C1337" s="6" t="s">
        <v>58</v>
      </c>
      <c r="D1337" s="53"/>
      <c r="E1337" s="46"/>
      <c r="F1337" s="7"/>
    </row>
    <row r="1338" spans="1:6" ht="23.25" hidden="1" customHeight="1">
      <c r="A1338" s="1" t="s">
        <v>91</v>
      </c>
      <c r="B1338" s="6" t="s">
        <v>54</v>
      </c>
      <c r="C1338" s="6" t="s">
        <v>69</v>
      </c>
      <c r="D1338" s="53"/>
      <c r="E1338" s="46"/>
      <c r="F1338" s="7"/>
    </row>
    <row r="1339" spans="1:6" ht="23.25" hidden="1" customHeight="1">
      <c r="A1339" s="1" t="s">
        <v>91</v>
      </c>
      <c r="B1339" s="6"/>
      <c r="C1339" s="6" t="s">
        <v>70</v>
      </c>
      <c r="D1339" s="10">
        <f>SUM(D1290:D1338)</f>
        <v>3499</v>
      </c>
      <c r="E1339" s="7">
        <f>SUM(E1290:E1338)</f>
        <v>76631</v>
      </c>
      <c r="F1339" s="10"/>
    </row>
    <row r="1340" spans="1:6" ht="23.25" hidden="1" customHeight="1">
      <c r="A1340" s="1" t="s">
        <v>91</v>
      </c>
      <c r="B1340" s="6"/>
      <c r="C1340" s="6" t="s">
        <v>71</v>
      </c>
      <c r="D1340" s="10">
        <f>D1339-D1341</f>
        <v>3499</v>
      </c>
      <c r="E1340" s="7">
        <f>E1339-E1341</f>
        <v>76631</v>
      </c>
      <c r="F1340" s="11"/>
    </row>
    <row r="1341" spans="1:6" ht="23.25" hidden="1" customHeight="1">
      <c r="A1341" s="1" t="s">
        <v>91</v>
      </c>
      <c r="B1341" s="6"/>
      <c r="C1341" s="6" t="s">
        <v>72</v>
      </c>
      <c r="D1341" s="10">
        <f>D1291+D1293+D1298+D1301+D1317+D1320</f>
        <v>0</v>
      </c>
      <c r="E1341" s="7">
        <f>E1291+E1293+E1298+E1301+E1317+E1320</f>
        <v>0</v>
      </c>
      <c r="F1341" s="7"/>
    </row>
    <row r="1342" spans="1:6" ht="23.25" hidden="1" customHeight="1">
      <c r="A1342" s="1" t="s">
        <v>91</v>
      </c>
      <c r="B1342" s="12"/>
      <c r="C1342" s="6" t="s">
        <v>74</v>
      </c>
      <c r="D1342" s="10">
        <v>7300</v>
      </c>
      <c r="E1342" s="7"/>
      <c r="F1342" s="7"/>
    </row>
    <row r="1343" spans="1:6" ht="23.25" hidden="1" customHeight="1">
      <c r="A1343" s="1" t="s">
        <v>91</v>
      </c>
      <c r="B1343" s="12"/>
      <c r="C1343" s="6" t="s">
        <v>73</v>
      </c>
      <c r="D1343" s="10"/>
      <c r="E1343" s="7"/>
      <c r="F1343" s="7"/>
    </row>
    <row r="1344" spans="1:6" ht="23.25" hidden="1" customHeight="1">
      <c r="A1344" s="1" t="s">
        <v>91</v>
      </c>
      <c r="B1344" s="12"/>
      <c r="C1344" s="6" t="s">
        <v>62</v>
      </c>
      <c r="D1344" s="10">
        <f>D1339+D1342+D1343</f>
        <v>10799</v>
      </c>
      <c r="E1344" s="7"/>
      <c r="F1344" s="7"/>
    </row>
    <row r="1345" spans="1:6" ht="23.25" hidden="1" customHeight="1">
      <c r="A1345" s="1" t="s">
        <v>92</v>
      </c>
      <c r="B1345" s="6" t="s">
        <v>0</v>
      </c>
      <c r="C1345" s="6" t="s">
        <v>1</v>
      </c>
      <c r="D1345" s="7" t="s">
        <v>2</v>
      </c>
      <c r="E1345" s="7" t="s">
        <v>3</v>
      </c>
      <c r="F1345" s="8" t="s">
        <v>61</v>
      </c>
    </row>
    <row r="1346" spans="1:6" ht="23.25" hidden="1" customHeight="1">
      <c r="A1346" s="1" t="s">
        <v>92</v>
      </c>
      <c r="B1346" s="6" t="s">
        <v>4</v>
      </c>
      <c r="C1346" s="6" t="s">
        <v>5</v>
      </c>
      <c r="D1346" s="16">
        <v>290</v>
      </c>
      <c r="E1346" s="16">
        <v>1102</v>
      </c>
      <c r="F1346" s="7">
        <f>E1346/D1346*1000</f>
        <v>3800</v>
      </c>
    </row>
    <row r="1347" spans="1:6" ht="23.25" hidden="1" customHeight="1">
      <c r="A1347" s="1" t="s">
        <v>92</v>
      </c>
      <c r="B1347" s="6" t="s">
        <v>4</v>
      </c>
      <c r="C1347" s="6" t="s">
        <v>6</v>
      </c>
      <c r="D1347" s="16">
        <v>0</v>
      </c>
      <c r="E1347" s="16">
        <v>0</v>
      </c>
      <c r="F1347" s="7"/>
    </row>
    <row r="1348" spans="1:6" ht="23.25" hidden="1" customHeight="1">
      <c r="A1348" s="1" t="s">
        <v>92</v>
      </c>
      <c r="B1348" s="6" t="s">
        <v>4</v>
      </c>
      <c r="C1348" s="6" t="s">
        <v>7</v>
      </c>
      <c r="D1348" s="16">
        <v>1950</v>
      </c>
      <c r="E1348" s="16">
        <v>7605</v>
      </c>
      <c r="F1348" s="7">
        <f t="shared" ref="F1348:F1394" si="56">E1348/D1348*1000</f>
        <v>3900</v>
      </c>
    </row>
    <row r="1349" spans="1:6" ht="23.25" hidden="1" customHeight="1">
      <c r="A1349" s="1" t="s">
        <v>92</v>
      </c>
      <c r="B1349" s="6" t="s">
        <v>4</v>
      </c>
      <c r="C1349" s="6" t="s">
        <v>8</v>
      </c>
      <c r="D1349" s="16">
        <v>0</v>
      </c>
      <c r="E1349" s="16">
        <v>0</v>
      </c>
      <c r="F1349" s="7"/>
    </row>
    <row r="1350" spans="1:6" ht="23.25" hidden="1" customHeight="1">
      <c r="A1350" s="1" t="s">
        <v>92</v>
      </c>
      <c r="B1350" s="6" t="s">
        <v>4</v>
      </c>
      <c r="C1350" s="6" t="s">
        <v>9</v>
      </c>
      <c r="D1350" s="16">
        <v>0</v>
      </c>
      <c r="E1350" s="16">
        <v>0</v>
      </c>
      <c r="F1350" s="7"/>
    </row>
    <row r="1351" spans="1:6" ht="23.25" hidden="1" customHeight="1">
      <c r="A1351" s="1" t="s">
        <v>92</v>
      </c>
      <c r="B1351" s="6" t="s">
        <v>4</v>
      </c>
      <c r="C1351" s="6" t="s">
        <v>10</v>
      </c>
      <c r="D1351" s="16">
        <v>20</v>
      </c>
      <c r="E1351" s="16">
        <v>178</v>
      </c>
      <c r="F1351" s="7">
        <f t="shared" si="56"/>
        <v>8900</v>
      </c>
    </row>
    <row r="1352" spans="1:6" ht="23.25" hidden="1" customHeight="1">
      <c r="A1352" s="1" t="s">
        <v>92</v>
      </c>
      <c r="B1352" s="6" t="s">
        <v>4</v>
      </c>
      <c r="C1352" s="6" t="s">
        <v>11</v>
      </c>
      <c r="D1352" s="16">
        <v>15</v>
      </c>
      <c r="E1352" s="16">
        <v>35</v>
      </c>
      <c r="F1352" s="7">
        <f t="shared" si="56"/>
        <v>2333.3333333333335</v>
      </c>
    </row>
    <row r="1353" spans="1:6" ht="23.25" hidden="1" customHeight="1">
      <c r="A1353" s="1" t="s">
        <v>92</v>
      </c>
      <c r="B1353" s="6" t="s">
        <v>12</v>
      </c>
      <c r="C1353" s="6" t="s">
        <v>13</v>
      </c>
      <c r="D1353" s="16">
        <v>5</v>
      </c>
      <c r="E1353" s="16">
        <v>5</v>
      </c>
      <c r="F1353" s="7">
        <f t="shared" si="56"/>
        <v>1000</v>
      </c>
    </row>
    <row r="1354" spans="1:6" ht="23.25" hidden="1" customHeight="1">
      <c r="A1354" s="1" t="s">
        <v>92</v>
      </c>
      <c r="B1354" s="6" t="s">
        <v>12</v>
      </c>
      <c r="C1354" s="6" t="s">
        <v>14</v>
      </c>
      <c r="D1354" s="16">
        <v>0</v>
      </c>
      <c r="E1354" s="16">
        <v>0</v>
      </c>
      <c r="F1354" s="7"/>
    </row>
    <row r="1355" spans="1:6" ht="23.25" hidden="1" customHeight="1">
      <c r="A1355" s="1" t="s">
        <v>92</v>
      </c>
      <c r="B1355" s="6" t="s">
        <v>12</v>
      </c>
      <c r="C1355" s="6" t="s">
        <v>15</v>
      </c>
      <c r="D1355" s="16">
        <v>5</v>
      </c>
      <c r="E1355" s="16">
        <v>6</v>
      </c>
      <c r="F1355" s="7">
        <f t="shared" si="56"/>
        <v>1200</v>
      </c>
    </row>
    <row r="1356" spans="1:6" ht="23.25" hidden="1" customHeight="1">
      <c r="A1356" s="1" t="s">
        <v>92</v>
      </c>
      <c r="B1356" s="6" t="s">
        <v>12</v>
      </c>
      <c r="C1356" s="6" t="s">
        <v>16</v>
      </c>
      <c r="D1356" s="16">
        <v>1</v>
      </c>
      <c r="E1356" s="16">
        <v>1</v>
      </c>
      <c r="F1356" s="7">
        <f t="shared" si="56"/>
        <v>1000</v>
      </c>
    </row>
    <row r="1357" spans="1:6" ht="23.25" hidden="1" customHeight="1">
      <c r="A1357" s="1" t="s">
        <v>92</v>
      </c>
      <c r="B1357" s="6" t="s">
        <v>12</v>
      </c>
      <c r="C1357" s="6" t="s">
        <v>17</v>
      </c>
      <c r="D1357" s="16">
        <v>0</v>
      </c>
      <c r="E1357" s="16">
        <v>0</v>
      </c>
      <c r="F1357" s="7"/>
    </row>
    <row r="1358" spans="1:6" ht="23.25" hidden="1" customHeight="1">
      <c r="A1358" s="1" t="s">
        <v>92</v>
      </c>
      <c r="B1358" s="6" t="s">
        <v>12</v>
      </c>
      <c r="C1358" s="6" t="s">
        <v>18</v>
      </c>
      <c r="D1358" s="16">
        <v>1</v>
      </c>
      <c r="E1358" s="16">
        <v>1</v>
      </c>
      <c r="F1358" s="7">
        <f t="shared" si="56"/>
        <v>1000</v>
      </c>
    </row>
    <row r="1359" spans="1:6" ht="23.25" hidden="1" customHeight="1">
      <c r="A1359" s="1" t="s">
        <v>92</v>
      </c>
      <c r="B1359" s="6" t="s">
        <v>19</v>
      </c>
      <c r="C1359" s="6" t="s">
        <v>20</v>
      </c>
      <c r="D1359" s="16">
        <v>55</v>
      </c>
      <c r="E1359" s="16">
        <v>2475</v>
      </c>
      <c r="F1359" s="7">
        <f t="shared" si="56"/>
        <v>45000</v>
      </c>
    </row>
    <row r="1360" spans="1:6" ht="23.25" hidden="1" customHeight="1">
      <c r="A1360" s="1" t="s">
        <v>92</v>
      </c>
      <c r="B1360" s="6" t="s">
        <v>19</v>
      </c>
      <c r="C1360" s="6" t="s">
        <v>21</v>
      </c>
      <c r="D1360" s="16">
        <v>68</v>
      </c>
      <c r="E1360" s="16">
        <v>1836</v>
      </c>
      <c r="F1360" s="7">
        <f t="shared" si="56"/>
        <v>27000</v>
      </c>
    </row>
    <row r="1361" spans="1:6" ht="23.25" hidden="1" customHeight="1">
      <c r="A1361" s="1" t="s">
        <v>92</v>
      </c>
      <c r="B1361" s="6" t="s">
        <v>19</v>
      </c>
      <c r="C1361" s="6" t="s">
        <v>22</v>
      </c>
      <c r="D1361" s="16">
        <v>420</v>
      </c>
      <c r="E1361" s="16">
        <v>12600</v>
      </c>
      <c r="F1361" s="7">
        <f t="shared" si="56"/>
        <v>30000</v>
      </c>
    </row>
    <row r="1362" spans="1:6" ht="23.25" hidden="1" customHeight="1">
      <c r="A1362" s="1" t="s">
        <v>92</v>
      </c>
      <c r="B1362" s="6" t="s">
        <v>19</v>
      </c>
      <c r="C1362" s="6" t="s">
        <v>23</v>
      </c>
      <c r="D1362" s="57">
        <v>120</v>
      </c>
      <c r="E1362" s="57">
        <v>6000</v>
      </c>
      <c r="F1362" s="7">
        <f t="shared" si="56"/>
        <v>50000</v>
      </c>
    </row>
    <row r="1363" spans="1:6" ht="23.25" hidden="1" customHeight="1">
      <c r="A1363" s="1" t="s">
        <v>92</v>
      </c>
      <c r="B1363" s="6" t="s">
        <v>19</v>
      </c>
      <c r="C1363" s="6" t="s">
        <v>24</v>
      </c>
      <c r="D1363" s="16">
        <v>8</v>
      </c>
      <c r="E1363" s="16">
        <v>120</v>
      </c>
      <c r="F1363" s="7">
        <f t="shared" si="56"/>
        <v>15000</v>
      </c>
    </row>
    <row r="1364" spans="1:6" ht="23.25" hidden="1" customHeight="1">
      <c r="A1364" s="1" t="s">
        <v>92</v>
      </c>
      <c r="B1364" s="6" t="s">
        <v>25</v>
      </c>
      <c r="C1364" s="6" t="s">
        <v>26</v>
      </c>
      <c r="D1364" s="16">
        <v>6</v>
      </c>
      <c r="E1364" s="16">
        <v>150</v>
      </c>
      <c r="F1364" s="7">
        <f t="shared" si="56"/>
        <v>25000</v>
      </c>
    </row>
    <row r="1365" spans="1:6" ht="23.25" hidden="1" customHeight="1">
      <c r="A1365" s="1" t="s">
        <v>92</v>
      </c>
      <c r="B1365" s="6" t="s">
        <v>25</v>
      </c>
      <c r="C1365" s="6" t="s">
        <v>60</v>
      </c>
      <c r="D1365" s="16">
        <v>110</v>
      </c>
      <c r="E1365" s="16">
        <v>4950</v>
      </c>
      <c r="F1365" s="7">
        <f t="shared" si="56"/>
        <v>45000</v>
      </c>
    </row>
    <row r="1366" spans="1:6" ht="23.25" hidden="1" customHeight="1">
      <c r="A1366" s="1" t="s">
        <v>92</v>
      </c>
      <c r="B1366" s="6" t="s">
        <v>25</v>
      </c>
      <c r="C1366" s="6" t="s">
        <v>27</v>
      </c>
      <c r="D1366" s="16">
        <v>40</v>
      </c>
      <c r="E1366" s="16">
        <v>1480</v>
      </c>
      <c r="F1366" s="7">
        <f t="shared" si="56"/>
        <v>37000</v>
      </c>
    </row>
    <row r="1367" spans="1:6" ht="23.25" hidden="1" customHeight="1">
      <c r="A1367" s="1" t="s">
        <v>92</v>
      </c>
      <c r="B1367" s="6" t="s">
        <v>25</v>
      </c>
      <c r="C1367" s="6" t="s">
        <v>28</v>
      </c>
      <c r="D1367" s="16">
        <v>44</v>
      </c>
      <c r="E1367" s="16">
        <v>1496</v>
      </c>
      <c r="F1367" s="7">
        <f t="shared" si="56"/>
        <v>34000</v>
      </c>
    </row>
    <row r="1368" spans="1:6" ht="23.25" hidden="1" customHeight="1">
      <c r="A1368" s="1" t="s">
        <v>92</v>
      </c>
      <c r="B1368" s="6" t="s">
        <v>25</v>
      </c>
      <c r="C1368" s="6" t="s">
        <v>29</v>
      </c>
      <c r="D1368" s="57">
        <v>5</v>
      </c>
      <c r="E1368" s="57">
        <v>50</v>
      </c>
      <c r="F1368" s="7">
        <f t="shared" si="56"/>
        <v>10000</v>
      </c>
    </row>
    <row r="1369" spans="1:6" ht="23.25" hidden="1" customHeight="1">
      <c r="A1369" s="1" t="s">
        <v>92</v>
      </c>
      <c r="B1369" s="6" t="s">
        <v>25</v>
      </c>
      <c r="C1369" s="6" t="s">
        <v>30</v>
      </c>
      <c r="D1369" s="16">
        <v>6</v>
      </c>
      <c r="E1369" s="16">
        <v>72</v>
      </c>
      <c r="F1369" s="7">
        <f t="shared" si="56"/>
        <v>12000</v>
      </c>
    </row>
    <row r="1370" spans="1:6" ht="23.25" hidden="1" customHeight="1">
      <c r="A1370" s="1" t="s">
        <v>92</v>
      </c>
      <c r="B1370" s="6" t="s">
        <v>25</v>
      </c>
      <c r="C1370" s="6" t="s">
        <v>31</v>
      </c>
      <c r="D1370" s="16">
        <v>6</v>
      </c>
      <c r="E1370" s="16">
        <v>60</v>
      </c>
      <c r="F1370" s="7">
        <f t="shared" si="56"/>
        <v>10000</v>
      </c>
    </row>
    <row r="1371" spans="1:6" ht="23.25" hidden="1" customHeight="1">
      <c r="A1371" s="1" t="s">
        <v>92</v>
      </c>
      <c r="B1371" s="6" t="s">
        <v>25</v>
      </c>
      <c r="C1371" s="6" t="s">
        <v>32</v>
      </c>
      <c r="D1371" s="16">
        <v>100</v>
      </c>
      <c r="E1371" s="16">
        <v>2000</v>
      </c>
      <c r="F1371" s="7">
        <v>20000</v>
      </c>
    </row>
    <row r="1372" spans="1:6" ht="23.25" hidden="1" customHeight="1">
      <c r="A1372" s="1" t="s">
        <v>92</v>
      </c>
      <c r="B1372" s="6" t="s">
        <v>33</v>
      </c>
      <c r="C1372" s="6" t="s">
        <v>34</v>
      </c>
      <c r="D1372" s="16">
        <v>850</v>
      </c>
      <c r="E1372" s="16">
        <v>11050</v>
      </c>
      <c r="F1372" s="7">
        <f t="shared" si="56"/>
        <v>13000</v>
      </c>
    </row>
    <row r="1373" spans="1:6" ht="23.25" hidden="1" customHeight="1">
      <c r="A1373" s="1" t="s">
        <v>92</v>
      </c>
      <c r="B1373" s="6" t="s">
        <v>33</v>
      </c>
      <c r="C1373" s="6" t="s">
        <v>35</v>
      </c>
      <c r="D1373" s="16">
        <v>0</v>
      </c>
      <c r="E1373" s="16">
        <v>0</v>
      </c>
      <c r="F1373" s="7"/>
    </row>
    <row r="1374" spans="1:6" ht="23.25" hidden="1" customHeight="1">
      <c r="A1374" s="1" t="s">
        <v>92</v>
      </c>
      <c r="B1374" s="6" t="s">
        <v>33</v>
      </c>
      <c r="C1374" s="6" t="s">
        <v>36</v>
      </c>
      <c r="D1374" s="16">
        <v>10</v>
      </c>
      <c r="E1374" s="16">
        <v>40</v>
      </c>
      <c r="F1374" s="7">
        <f t="shared" si="56"/>
        <v>4000</v>
      </c>
    </row>
    <row r="1375" spans="1:6" ht="23.25" hidden="1" customHeight="1">
      <c r="A1375" s="1" t="s">
        <v>92</v>
      </c>
      <c r="B1375" s="6" t="s">
        <v>33</v>
      </c>
      <c r="C1375" s="6" t="s">
        <v>37</v>
      </c>
      <c r="D1375" s="16">
        <v>4</v>
      </c>
      <c r="E1375" s="16">
        <v>24</v>
      </c>
      <c r="F1375" s="7">
        <f t="shared" si="56"/>
        <v>6000</v>
      </c>
    </row>
    <row r="1376" spans="1:6" ht="23.25" hidden="1" customHeight="1">
      <c r="A1376" s="1" t="s">
        <v>92</v>
      </c>
      <c r="B1376" s="6" t="s">
        <v>33</v>
      </c>
      <c r="C1376" s="6" t="s">
        <v>38</v>
      </c>
      <c r="D1376" s="16">
        <v>0</v>
      </c>
      <c r="E1376" s="16">
        <v>0</v>
      </c>
      <c r="F1376" s="7"/>
    </row>
    <row r="1377" spans="1:6" ht="23.25" hidden="1" customHeight="1">
      <c r="A1377" s="1" t="s">
        <v>92</v>
      </c>
      <c r="B1377" s="6" t="s">
        <v>33</v>
      </c>
      <c r="C1377" s="6" t="s">
        <v>39</v>
      </c>
      <c r="D1377" s="16">
        <v>45</v>
      </c>
      <c r="E1377" s="16">
        <v>2790</v>
      </c>
      <c r="F1377" s="7">
        <f t="shared" si="56"/>
        <v>62000</v>
      </c>
    </row>
    <row r="1378" spans="1:6" ht="23.25" hidden="1" customHeight="1">
      <c r="A1378" s="1" t="s">
        <v>92</v>
      </c>
      <c r="B1378" s="6" t="s">
        <v>33</v>
      </c>
      <c r="C1378" s="6" t="s">
        <v>40</v>
      </c>
      <c r="D1378" s="16">
        <v>0</v>
      </c>
      <c r="E1378" s="16">
        <v>0</v>
      </c>
      <c r="F1378" s="7"/>
    </row>
    <row r="1379" spans="1:6" ht="23.25" hidden="1" customHeight="1">
      <c r="A1379" s="1" t="s">
        <v>92</v>
      </c>
      <c r="B1379" s="6" t="s">
        <v>33</v>
      </c>
      <c r="C1379" s="6" t="s">
        <v>41</v>
      </c>
      <c r="D1379" s="16">
        <v>450</v>
      </c>
      <c r="E1379" s="16">
        <v>24750</v>
      </c>
      <c r="F1379" s="7">
        <f t="shared" si="56"/>
        <v>55000</v>
      </c>
    </row>
    <row r="1380" spans="1:6" ht="23.25" hidden="1" customHeight="1">
      <c r="A1380" s="1" t="s">
        <v>92</v>
      </c>
      <c r="B1380" s="6" t="s">
        <v>33</v>
      </c>
      <c r="C1380" s="6" t="s">
        <v>42</v>
      </c>
      <c r="D1380" s="16">
        <v>170</v>
      </c>
      <c r="E1380" s="16">
        <v>5950</v>
      </c>
      <c r="F1380" s="7">
        <f t="shared" si="56"/>
        <v>35000</v>
      </c>
    </row>
    <row r="1381" spans="1:6" ht="23.25" hidden="1" customHeight="1">
      <c r="A1381" s="1" t="s">
        <v>92</v>
      </c>
      <c r="B1381" s="6" t="s">
        <v>33</v>
      </c>
      <c r="C1381" s="6" t="s">
        <v>43</v>
      </c>
      <c r="D1381" s="16">
        <v>58</v>
      </c>
      <c r="E1381" s="16">
        <v>348</v>
      </c>
      <c r="F1381" s="7">
        <f t="shared" si="56"/>
        <v>6000</v>
      </c>
    </row>
    <row r="1382" spans="1:6" ht="23.25" customHeight="1">
      <c r="A1382" s="1" t="s">
        <v>92</v>
      </c>
      <c r="B1382" s="6" t="s">
        <v>44</v>
      </c>
      <c r="C1382" s="6" t="s">
        <v>45</v>
      </c>
      <c r="D1382" s="16">
        <v>0</v>
      </c>
      <c r="E1382" s="16">
        <v>0</v>
      </c>
      <c r="F1382" s="7"/>
    </row>
    <row r="1383" spans="1:6" ht="23.25" customHeight="1">
      <c r="A1383" s="1" t="s">
        <v>92</v>
      </c>
      <c r="B1383" s="6" t="s">
        <v>44</v>
      </c>
      <c r="C1383" s="6" t="s">
        <v>46</v>
      </c>
      <c r="D1383" s="16">
        <v>8</v>
      </c>
      <c r="E1383" s="16">
        <v>8</v>
      </c>
      <c r="F1383" s="7">
        <f t="shared" si="56"/>
        <v>1000</v>
      </c>
    </row>
    <row r="1384" spans="1:6" ht="23.25" customHeight="1">
      <c r="A1384" s="1" t="s">
        <v>92</v>
      </c>
      <c r="B1384" s="6" t="s">
        <v>44</v>
      </c>
      <c r="C1384" s="6" t="s">
        <v>47</v>
      </c>
      <c r="D1384" s="16">
        <v>0</v>
      </c>
      <c r="E1384" s="16">
        <v>0</v>
      </c>
      <c r="F1384" s="7"/>
    </row>
    <row r="1385" spans="1:6" ht="23.25" customHeight="1">
      <c r="A1385" s="1" t="s">
        <v>92</v>
      </c>
      <c r="B1385" s="6" t="s">
        <v>44</v>
      </c>
      <c r="C1385" s="6" t="s">
        <v>48</v>
      </c>
      <c r="D1385" s="16">
        <v>5</v>
      </c>
      <c r="E1385" s="16">
        <v>4</v>
      </c>
      <c r="F1385" s="7">
        <f t="shared" si="56"/>
        <v>800</v>
      </c>
    </row>
    <row r="1386" spans="1:6" ht="23.25" hidden="1" customHeight="1">
      <c r="A1386" s="1" t="s">
        <v>92</v>
      </c>
      <c r="B1386" s="6" t="s">
        <v>49</v>
      </c>
      <c r="C1386" s="6" t="s">
        <v>50</v>
      </c>
      <c r="D1386" s="16">
        <v>0</v>
      </c>
      <c r="E1386" s="16">
        <v>0</v>
      </c>
      <c r="F1386" s="7"/>
    </row>
    <row r="1387" spans="1:6" ht="23.25" hidden="1" customHeight="1">
      <c r="A1387" s="1" t="s">
        <v>92</v>
      </c>
      <c r="B1387" s="6" t="s">
        <v>49</v>
      </c>
      <c r="C1387" s="6" t="s">
        <v>51</v>
      </c>
      <c r="D1387" s="16">
        <v>0</v>
      </c>
      <c r="E1387" s="16">
        <v>0</v>
      </c>
      <c r="F1387" s="7"/>
    </row>
    <row r="1388" spans="1:6" ht="23.25" hidden="1" customHeight="1">
      <c r="A1388" s="1" t="s">
        <v>92</v>
      </c>
      <c r="B1388" s="6" t="s">
        <v>49</v>
      </c>
      <c r="C1388" s="6" t="s">
        <v>52</v>
      </c>
      <c r="D1388" s="16">
        <v>0</v>
      </c>
      <c r="E1388" s="16">
        <v>0</v>
      </c>
      <c r="F1388" s="7"/>
    </row>
    <row r="1389" spans="1:6" ht="23.25" hidden="1" customHeight="1">
      <c r="A1389" s="1" t="s">
        <v>92</v>
      </c>
      <c r="B1389" s="6" t="s">
        <v>49</v>
      </c>
      <c r="C1389" s="6" t="s">
        <v>53</v>
      </c>
      <c r="D1389" s="16">
        <v>0</v>
      </c>
      <c r="E1389" s="16">
        <v>0</v>
      </c>
      <c r="F1389" s="7"/>
    </row>
    <row r="1390" spans="1:6" ht="23.25" hidden="1" customHeight="1">
      <c r="A1390" s="1" t="s">
        <v>92</v>
      </c>
      <c r="B1390" s="6" t="s">
        <v>54</v>
      </c>
      <c r="C1390" s="6" t="s">
        <v>55</v>
      </c>
      <c r="D1390" s="16">
        <v>15</v>
      </c>
      <c r="E1390" s="16">
        <v>23</v>
      </c>
      <c r="F1390" s="7">
        <f t="shared" si="56"/>
        <v>1533.3333333333335</v>
      </c>
    </row>
    <row r="1391" spans="1:6" ht="23.25" hidden="1" customHeight="1">
      <c r="A1391" s="1" t="s">
        <v>92</v>
      </c>
      <c r="B1391" s="6" t="s">
        <v>54</v>
      </c>
      <c r="C1391" s="6" t="s">
        <v>56</v>
      </c>
      <c r="D1391" s="16">
        <v>2</v>
      </c>
      <c r="E1391" s="16">
        <v>4</v>
      </c>
      <c r="F1391" s="7">
        <f t="shared" si="56"/>
        <v>2000</v>
      </c>
    </row>
    <row r="1392" spans="1:6" ht="23.25" hidden="1" customHeight="1">
      <c r="A1392" s="1" t="s">
        <v>92</v>
      </c>
      <c r="B1392" s="6" t="s">
        <v>54</v>
      </c>
      <c r="C1392" s="6" t="s">
        <v>57</v>
      </c>
      <c r="D1392" s="16">
        <v>0</v>
      </c>
      <c r="E1392" s="16">
        <v>0</v>
      </c>
      <c r="F1392" s="7"/>
    </row>
    <row r="1393" spans="1:6" ht="23.25" hidden="1" customHeight="1">
      <c r="A1393" s="1" t="s">
        <v>92</v>
      </c>
      <c r="B1393" s="6" t="s">
        <v>54</v>
      </c>
      <c r="C1393" s="6" t="s">
        <v>58</v>
      </c>
      <c r="D1393" s="16">
        <v>30</v>
      </c>
      <c r="E1393" s="16">
        <v>60</v>
      </c>
      <c r="F1393" s="7">
        <f t="shared" si="56"/>
        <v>2000</v>
      </c>
    </row>
    <row r="1394" spans="1:6" ht="23.25" hidden="1" customHeight="1">
      <c r="A1394" s="1" t="s">
        <v>92</v>
      </c>
      <c r="B1394" s="6" t="s">
        <v>54</v>
      </c>
      <c r="C1394" s="6" t="s">
        <v>69</v>
      </c>
      <c r="D1394" s="16">
        <v>12</v>
      </c>
      <c r="E1394" s="16">
        <v>25.2</v>
      </c>
      <c r="F1394" s="7">
        <f t="shared" si="56"/>
        <v>2100</v>
      </c>
    </row>
    <row r="1395" spans="1:6" ht="23.25" hidden="1" customHeight="1">
      <c r="A1395" s="1" t="s">
        <v>92</v>
      </c>
      <c r="B1395" s="6"/>
      <c r="C1395" s="6" t="s">
        <v>70</v>
      </c>
      <c r="D1395" s="11">
        <f>SUM(D1346:D1394)</f>
        <v>4934</v>
      </c>
      <c r="E1395" s="7">
        <f>SUM(E1346:E1394)</f>
        <v>87298.2</v>
      </c>
      <c r="F1395" s="7">
        <v>0</v>
      </c>
    </row>
    <row r="1396" spans="1:6" ht="23.25" hidden="1" customHeight="1">
      <c r="A1396" s="1" t="s">
        <v>92</v>
      </c>
      <c r="B1396" s="6"/>
      <c r="C1396" s="6" t="s">
        <v>71</v>
      </c>
      <c r="D1396" s="11">
        <f>D1395-D1397</f>
        <v>4934</v>
      </c>
      <c r="E1396" s="7">
        <f>E1395-E1397</f>
        <v>87298.2</v>
      </c>
      <c r="F1396" s="7">
        <v>0</v>
      </c>
    </row>
    <row r="1397" spans="1:6" ht="23.25" hidden="1" customHeight="1">
      <c r="A1397" s="1" t="s">
        <v>92</v>
      </c>
      <c r="B1397" s="6"/>
      <c r="C1397" s="6" t="s">
        <v>72</v>
      </c>
      <c r="D1397" s="11">
        <f>D1347+D1349+D1354+D1357+D1373+D1376</f>
        <v>0</v>
      </c>
      <c r="E1397" s="7">
        <f>E1347+E1349+E1354+E1357+E1373+E1376</f>
        <v>0</v>
      </c>
      <c r="F1397" s="7">
        <v>0</v>
      </c>
    </row>
    <row r="1398" spans="1:6" ht="23.25" hidden="1" customHeight="1">
      <c r="A1398" s="1" t="s">
        <v>92</v>
      </c>
      <c r="B1398" s="12"/>
      <c r="C1398" s="6" t="s">
        <v>74</v>
      </c>
      <c r="D1398" s="11">
        <v>2600</v>
      </c>
      <c r="E1398" s="7"/>
      <c r="F1398" s="7">
        <v>0</v>
      </c>
    </row>
    <row r="1399" spans="1:6" ht="23.25" hidden="1" customHeight="1">
      <c r="A1399" s="1" t="s">
        <v>92</v>
      </c>
      <c r="B1399" s="12"/>
      <c r="C1399" s="6" t="s">
        <v>73</v>
      </c>
      <c r="D1399" s="11"/>
      <c r="E1399" s="7"/>
      <c r="F1399" s="7">
        <v>0</v>
      </c>
    </row>
    <row r="1400" spans="1:6" ht="23.25" hidden="1" customHeight="1">
      <c r="A1400" s="1" t="s">
        <v>92</v>
      </c>
      <c r="B1400" s="12"/>
      <c r="C1400" s="6" t="s">
        <v>62</v>
      </c>
      <c r="D1400" s="11">
        <f>D1395+D1398+D1399</f>
        <v>7534</v>
      </c>
      <c r="E1400" s="7"/>
      <c r="F1400" s="7">
        <v>0</v>
      </c>
    </row>
  </sheetData>
  <autoFilter ref="A1:WUI1400">
    <filterColumn colId="1">
      <filters>
        <filter val="دانه هاي روغني"/>
      </filters>
    </filterColumn>
  </autoFilter>
  <printOptions horizontalCentered="1" verticalCentered="1"/>
  <pageMargins left="0" right="0" top="0" bottom="0" header="3.937007874015748E-2" footer="3.937007874015748E-2"/>
  <pageSetup paperSize="9" scale="3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rightToLeft="1" tabSelected="1" workbookViewId="0">
      <selection activeCell="C27" sqref="C27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52" customWidth="1"/>
    <col min="5" max="5" width="12.7109375" style="3" customWidth="1"/>
    <col min="6" max="6" width="22.140625" style="2" customWidth="1"/>
    <col min="7" max="249" width="9.140625" style="1"/>
    <col min="250" max="250" width="1.7109375" style="1" customWidth="1"/>
    <col min="251" max="251" width="15.85546875" style="1" customWidth="1"/>
    <col min="252" max="252" width="18.7109375" style="1" customWidth="1"/>
    <col min="253" max="253" width="17.140625" style="1" customWidth="1"/>
    <col min="254" max="254" width="12.7109375" style="1" customWidth="1"/>
    <col min="255" max="255" width="22.140625" style="1" customWidth="1"/>
    <col min="256" max="257" width="9.140625" style="1"/>
    <col min="258" max="258" width="11.140625" style="1" customWidth="1"/>
    <col min="259" max="259" width="12.7109375" style="1" bestFit="1" customWidth="1"/>
    <col min="260" max="260" width="11.140625" style="1" customWidth="1"/>
    <col min="261" max="505" width="9.140625" style="1"/>
    <col min="506" max="506" width="1.7109375" style="1" customWidth="1"/>
    <col min="507" max="507" width="15.85546875" style="1" customWidth="1"/>
    <col min="508" max="508" width="18.7109375" style="1" customWidth="1"/>
    <col min="509" max="509" width="17.140625" style="1" customWidth="1"/>
    <col min="510" max="510" width="12.7109375" style="1" customWidth="1"/>
    <col min="511" max="511" width="22.140625" style="1" customWidth="1"/>
    <col min="512" max="513" width="9.140625" style="1"/>
    <col min="514" max="514" width="11.140625" style="1" customWidth="1"/>
    <col min="515" max="515" width="12.7109375" style="1" bestFit="1" customWidth="1"/>
    <col min="516" max="516" width="11.140625" style="1" customWidth="1"/>
    <col min="517" max="761" width="9.140625" style="1"/>
    <col min="762" max="762" width="1.7109375" style="1" customWidth="1"/>
    <col min="763" max="763" width="15.85546875" style="1" customWidth="1"/>
    <col min="764" max="764" width="18.7109375" style="1" customWidth="1"/>
    <col min="765" max="765" width="17.140625" style="1" customWidth="1"/>
    <col min="766" max="766" width="12.7109375" style="1" customWidth="1"/>
    <col min="767" max="767" width="22.140625" style="1" customWidth="1"/>
    <col min="768" max="769" width="9.140625" style="1"/>
    <col min="770" max="770" width="11.140625" style="1" customWidth="1"/>
    <col min="771" max="771" width="12.7109375" style="1" bestFit="1" customWidth="1"/>
    <col min="772" max="772" width="11.140625" style="1" customWidth="1"/>
    <col min="773" max="1017" width="9.140625" style="1"/>
    <col min="1018" max="1018" width="1.7109375" style="1" customWidth="1"/>
    <col min="1019" max="1019" width="15.85546875" style="1" customWidth="1"/>
    <col min="1020" max="1020" width="18.7109375" style="1" customWidth="1"/>
    <col min="1021" max="1021" width="17.140625" style="1" customWidth="1"/>
    <col min="1022" max="1022" width="12.7109375" style="1" customWidth="1"/>
    <col min="1023" max="1023" width="22.140625" style="1" customWidth="1"/>
    <col min="1024" max="1025" width="9.140625" style="1"/>
    <col min="1026" max="1026" width="11.140625" style="1" customWidth="1"/>
    <col min="1027" max="1027" width="12.7109375" style="1" bestFit="1" customWidth="1"/>
    <col min="1028" max="1028" width="11.140625" style="1" customWidth="1"/>
    <col min="1029" max="1273" width="9.140625" style="1"/>
    <col min="1274" max="1274" width="1.7109375" style="1" customWidth="1"/>
    <col min="1275" max="1275" width="15.85546875" style="1" customWidth="1"/>
    <col min="1276" max="1276" width="18.7109375" style="1" customWidth="1"/>
    <col min="1277" max="1277" width="17.140625" style="1" customWidth="1"/>
    <col min="1278" max="1278" width="12.7109375" style="1" customWidth="1"/>
    <col min="1279" max="1279" width="22.140625" style="1" customWidth="1"/>
    <col min="1280" max="1281" width="9.140625" style="1"/>
    <col min="1282" max="1282" width="11.140625" style="1" customWidth="1"/>
    <col min="1283" max="1283" width="12.7109375" style="1" bestFit="1" customWidth="1"/>
    <col min="1284" max="1284" width="11.140625" style="1" customWidth="1"/>
    <col min="1285" max="1529" width="9.140625" style="1"/>
    <col min="1530" max="1530" width="1.7109375" style="1" customWidth="1"/>
    <col min="1531" max="1531" width="15.85546875" style="1" customWidth="1"/>
    <col min="1532" max="1532" width="18.7109375" style="1" customWidth="1"/>
    <col min="1533" max="1533" width="17.140625" style="1" customWidth="1"/>
    <col min="1534" max="1534" width="12.7109375" style="1" customWidth="1"/>
    <col min="1535" max="1535" width="22.140625" style="1" customWidth="1"/>
    <col min="1536" max="1537" width="9.140625" style="1"/>
    <col min="1538" max="1538" width="11.140625" style="1" customWidth="1"/>
    <col min="1539" max="1539" width="12.7109375" style="1" bestFit="1" customWidth="1"/>
    <col min="1540" max="1540" width="11.140625" style="1" customWidth="1"/>
    <col min="1541" max="1785" width="9.140625" style="1"/>
    <col min="1786" max="1786" width="1.7109375" style="1" customWidth="1"/>
    <col min="1787" max="1787" width="15.85546875" style="1" customWidth="1"/>
    <col min="1788" max="1788" width="18.7109375" style="1" customWidth="1"/>
    <col min="1789" max="1789" width="17.140625" style="1" customWidth="1"/>
    <col min="1790" max="1790" width="12.7109375" style="1" customWidth="1"/>
    <col min="1791" max="1791" width="22.140625" style="1" customWidth="1"/>
    <col min="1792" max="1793" width="9.140625" style="1"/>
    <col min="1794" max="1794" width="11.140625" style="1" customWidth="1"/>
    <col min="1795" max="1795" width="12.7109375" style="1" bestFit="1" customWidth="1"/>
    <col min="1796" max="1796" width="11.140625" style="1" customWidth="1"/>
    <col min="1797" max="2041" width="9.140625" style="1"/>
    <col min="2042" max="2042" width="1.7109375" style="1" customWidth="1"/>
    <col min="2043" max="2043" width="15.85546875" style="1" customWidth="1"/>
    <col min="2044" max="2044" width="18.7109375" style="1" customWidth="1"/>
    <col min="2045" max="2045" width="17.140625" style="1" customWidth="1"/>
    <col min="2046" max="2046" width="12.7109375" style="1" customWidth="1"/>
    <col min="2047" max="2047" width="22.140625" style="1" customWidth="1"/>
    <col min="2048" max="2049" width="9.140625" style="1"/>
    <col min="2050" max="2050" width="11.140625" style="1" customWidth="1"/>
    <col min="2051" max="2051" width="12.7109375" style="1" bestFit="1" customWidth="1"/>
    <col min="2052" max="2052" width="11.140625" style="1" customWidth="1"/>
    <col min="2053" max="2297" width="9.140625" style="1"/>
    <col min="2298" max="2298" width="1.7109375" style="1" customWidth="1"/>
    <col min="2299" max="2299" width="15.85546875" style="1" customWidth="1"/>
    <col min="2300" max="2300" width="18.7109375" style="1" customWidth="1"/>
    <col min="2301" max="2301" width="17.140625" style="1" customWidth="1"/>
    <col min="2302" max="2302" width="12.7109375" style="1" customWidth="1"/>
    <col min="2303" max="2303" width="22.140625" style="1" customWidth="1"/>
    <col min="2304" max="2305" width="9.140625" style="1"/>
    <col min="2306" max="2306" width="11.140625" style="1" customWidth="1"/>
    <col min="2307" max="2307" width="12.7109375" style="1" bestFit="1" customWidth="1"/>
    <col min="2308" max="2308" width="11.140625" style="1" customWidth="1"/>
    <col min="2309" max="2553" width="9.140625" style="1"/>
    <col min="2554" max="2554" width="1.7109375" style="1" customWidth="1"/>
    <col min="2555" max="2555" width="15.85546875" style="1" customWidth="1"/>
    <col min="2556" max="2556" width="18.7109375" style="1" customWidth="1"/>
    <col min="2557" max="2557" width="17.140625" style="1" customWidth="1"/>
    <col min="2558" max="2558" width="12.7109375" style="1" customWidth="1"/>
    <col min="2559" max="2559" width="22.140625" style="1" customWidth="1"/>
    <col min="2560" max="2561" width="9.140625" style="1"/>
    <col min="2562" max="2562" width="11.140625" style="1" customWidth="1"/>
    <col min="2563" max="2563" width="12.7109375" style="1" bestFit="1" customWidth="1"/>
    <col min="2564" max="2564" width="11.140625" style="1" customWidth="1"/>
    <col min="2565" max="2809" width="9.140625" style="1"/>
    <col min="2810" max="2810" width="1.7109375" style="1" customWidth="1"/>
    <col min="2811" max="2811" width="15.85546875" style="1" customWidth="1"/>
    <col min="2812" max="2812" width="18.7109375" style="1" customWidth="1"/>
    <col min="2813" max="2813" width="17.140625" style="1" customWidth="1"/>
    <col min="2814" max="2814" width="12.7109375" style="1" customWidth="1"/>
    <col min="2815" max="2815" width="22.140625" style="1" customWidth="1"/>
    <col min="2816" max="2817" width="9.140625" style="1"/>
    <col min="2818" max="2818" width="11.140625" style="1" customWidth="1"/>
    <col min="2819" max="2819" width="12.7109375" style="1" bestFit="1" customWidth="1"/>
    <col min="2820" max="2820" width="11.140625" style="1" customWidth="1"/>
    <col min="2821" max="3065" width="9.140625" style="1"/>
    <col min="3066" max="3066" width="1.7109375" style="1" customWidth="1"/>
    <col min="3067" max="3067" width="15.85546875" style="1" customWidth="1"/>
    <col min="3068" max="3068" width="18.7109375" style="1" customWidth="1"/>
    <col min="3069" max="3069" width="17.140625" style="1" customWidth="1"/>
    <col min="3070" max="3070" width="12.7109375" style="1" customWidth="1"/>
    <col min="3071" max="3071" width="22.140625" style="1" customWidth="1"/>
    <col min="3072" max="3073" width="9.140625" style="1"/>
    <col min="3074" max="3074" width="11.140625" style="1" customWidth="1"/>
    <col min="3075" max="3075" width="12.7109375" style="1" bestFit="1" customWidth="1"/>
    <col min="3076" max="3076" width="11.140625" style="1" customWidth="1"/>
    <col min="3077" max="3321" width="9.140625" style="1"/>
    <col min="3322" max="3322" width="1.7109375" style="1" customWidth="1"/>
    <col min="3323" max="3323" width="15.85546875" style="1" customWidth="1"/>
    <col min="3324" max="3324" width="18.7109375" style="1" customWidth="1"/>
    <col min="3325" max="3325" width="17.140625" style="1" customWidth="1"/>
    <col min="3326" max="3326" width="12.7109375" style="1" customWidth="1"/>
    <col min="3327" max="3327" width="22.140625" style="1" customWidth="1"/>
    <col min="3328" max="3329" width="9.140625" style="1"/>
    <col min="3330" max="3330" width="11.140625" style="1" customWidth="1"/>
    <col min="3331" max="3331" width="12.7109375" style="1" bestFit="1" customWidth="1"/>
    <col min="3332" max="3332" width="11.140625" style="1" customWidth="1"/>
    <col min="3333" max="3577" width="9.140625" style="1"/>
    <col min="3578" max="3578" width="1.7109375" style="1" customWidth="1"/>
    <col min="3579" max="3579" width="15.85546875" style="1" customWidth="1"/>
    <col min="3580" max="3580" width="18.7109375" style="1" customWidth="1"/>
    <col min="3581" max="3581" width="17.140625" style="1" customWidth="1"/>
    <col min="3582" max="3582" width="12.7109375" style="1" customWidth="1"/>
    <col min="3583" max="3583" width="22.140625" style="1" customWidth="1"/>
    <col min="3584" max="3585" width="9.140625" style="1"/>
    <col min="3586" max="3586" width="11.140625" style="1" customWidth="1"/>
    <col min="3587" max="3587" width="12.7109375" style="1" bestFit="1" customWidth="1"/>
    <col min="3588" max="3588" width="11.140625" style="1" customWidth="1"/>
    <col min="3589" max="3833" width="9.140625" style="1"/>
    <col min="3834" max="3834" width="1.7109375" style="1" customWidth="1"/>
    <col min="3835" max="3835" width="15.85546875" style="1" customWidth="1"/>
    <col min="3836" max="3836" width="18.7109375" style="1" customWidth="1"/>
    <col min="3837" max="3837" width="17.140625" style="1" customWidth="1"/>
    <col min="3838" max="3838" width="12.7109375" style="1" customWidth="1"/>
    <col min="3839" max="3839" width="22.140625" style="1" customWidth="1"/>
    <col min="3840" max="3841" width="9.140625" style="1"/>
    <col min="3842" max="3842" width="11.140625" style="1" customWidth="1"/>
    <col min="3843" max="3843" width="12.7109375" style="1" bestFit="1" customWidth="1"/>
    <col min="3844" max="3844" width="11.140625" style="1" customWidth="1"/>
    <col min="3845" max="4089" width="9.140625" style="1"/>
    <col min="4090" max="4090" width="1.7109375" style="1" customWidth="1"/>
    <col min="4091" max="4091" width="15.85546875" style="1" customWidth="1"/>
    <col min="4092" max="4092" width="18.7109375" style="1" customWidth="1"/>
    <col min="4093" max="4093" width="17.140625" style="1" customWidth="1"/>
    <col min="4094" max="4094" width="12.7109375" style="1" customWidth="1"/>
    <col min="4095" max="4095" width="22.140625" style="1" customWidth="1"/>
    <col min="4096" max="4097" width="9.140625" style="1"/>
    <col min="4098" max="4098" width="11.140625" style="1" customWidth="1"/>
    <col min="4099" max="4099" width="12.7109375" style="1" bestFit="1" customWidth="1"/>
    <col min="4100" max="4100" width="11.140625" style="1" customWidth="1"/>
    <col min="4101" max="4345" width="9.140625" style="1"/>
    <col min="4346" max="4346" width="1.7109375" style="1" customWidth="1"/>
    <col min="4347" max="4347" width="15.85546875" style="1" customWidth="1"/>
    <col min="4348" max="4348" width="18.7109375" style="1" customWidth="1"/>
    <col min="4349" max="4349" width="17.140625" style="1" customWidth="1"/>
    <col min="4350" max="4350" width="12.7109375" style="1" customWidth="1"/>
    <col min="4351" max="4351" width="22.140625" style="1" customWidth="1"/>
    <col min="4352" max="4353" width="9.140625" style="1"/>
    <col min="4354" max="4354" width="11.140625" style="1" customWidth="1"/>
    <col min="4355" max="4355" width="12.7109375" style="1" bestFit="1" customWidth="1"/>
    <col min="4356" max="4356" width="11.140625" style="1" customWidth="1"/>
    <col min="4357" max="4601" width="9.140625" style="1"/>
    <col min="4602" max="4602" width="1.7109375" style="1" customWidth="1"/>
    <col min="4603" max="4603" width="15.85546875" style="1" customWidth="1"/>
    <col min="4604" max="4604" width="18.7109375" style="1" customWidth="1"/>
    <col min="4605" max="4605" width="17.140625" style="1" customWidth="1"/>
    <col min="4606" max="4606" width="12.7109375" style="1" customWidth="1"/>
    <col min="4607" max="4607" width="22.140625" style="1" customWidth="1"/>
    <col min="4608" max="4609" width="9.140625" style="1"/>
    <col min="4610" max="4610" width="11.140625" style="1" customWidth="1"/>
    <col min="4611" max="4611" width="12.7109375" style="1" bestFit="1" customWidth="1"/>
    <col min="4612" max="4612" width="11.140625" style="1" customWidth="1"/>
    <col min="4613" max="4857" width="9.140625" style="1"/>
    <col min="4858" max="4858" width="1.7109375" style="1" customWidth="1"/>
    <col min="4859" max="4859" width="15.85546875" style="1" customWidth="1"/>
    <col min="4860" max="4860" width="18.7109375" style="1" customWidth="1"/>
    <col min="4861" max="4861" width="17.140625" style="1" customWidth="1"/>
    <col min="4862" max="4862" width="12.7109375" style="1" customWidth="1"/>
    <col min="4863" max="4863" width="22.140625" style="1" customWidth="1"/>
    <col min="4864" max="4865" width="9.140625" style="1"/>
    <col min="4866" max="4866" width="11.140625" style="1" customWidth="1"/>
    <col min="4867" max="4867" width="12.7109375" style="1" bestFit="1" customWidth="1"/>
    <col min="4868" max="4868" width="11.140625" style="1" customWidth="1"/>
    <col min="4869" max="5113" width="9.140625" style="1"/>
    <col min="5114" max="5114" width="1.7109375" style="1" customWidth="1"/>
    <col min="5115" max="5115" width="15.85546875" style="1" customWidth="1"/>
    <col min="5116" max="5116" width="18.7109375" style="1" customWidth="1"/>
    <col min="5117" max="5117" width="17.140625" style="1" customWidth="1"/>
    <col min="5118" max="5118" width="12.7109375" style="1" customWidth="1"/>
    <col min="5119" max="5119" width="22.140625" style="1" customWidth="1"/>
    <col min="5120" max="5121" width="9.140625" style="1"/>
    <col min="5122" max="5122" width="11.140625" style="1" customWidth="1"/>
    <col min="5123" max="5123" width="12.7109375" style="1" bestFit="1" customWidth="1"/>
    <col min="5124" max="5124" width="11.140625" style="1" customWidth="1"/>
    <col min="5125" max="5369" width="9.140625" style="1"/>
    <col min="5370" max="5370" width="1.7109375" style="1" customWidth="1"/>
    <col min="5371" max="5371" width="15.85546875" style="1" customWidth="1"/>
    <col min="5372" max="5372" width="18.7109375" style="1" customWidth="1"/>
    <col min="5373" max="5373" width="17.140625" style="1" customWidth="1"/>
    <col min="5374" max="5374" width="12.7109375" style="1" customWidth="1"/>
    <col min="5375" max="5375" width="22.140625" style="1" customWidth="1"/>
    <col min="5376" max="5377" width="9.140625" style="1"/>
    <col min="5378" max="5378" width="11.140625" style="1" customWidth="1"/>
    <col min="5379" max="5379" width="12.7109375" style="1" bestFit="1" customWidth="1"/>
    <col min="5380" max="5380" width="11.140625" style="1" customWidth="1"/>
    <col min="5381" max="5625" width="9.140625" style="1"/>
    <col min="5626" max="5626" width="1.7109375" style="1" customWidth="1"/>
    <col min="5627" max="5627" width="15.85546875" style="1" customWidth="1"/>
    <col min="5628" max="5628" width="18.7109375" style="1" customWidth="1"/>
    <col min="5629" max="5629" width="17.140625" style="1" customWidth="1"/>
    <col min="5630" max="5630" width="12.7109375" style="1" customWidth="1"/>
    <col min="5631" max="5631" width="22.140625" style="1" customWidth="1"/>
    <col min="5632" max="5633" width="9.140625" style="1"/>
    <col min="5634" max="5634" width="11.140625" style="1" customWidth="1"/>
    <col min="5635" max="5635" width="12.7109375" style="1" bestFit="1" customWidth="1"/>
    <col min="5636" max="5636" width="11.140625" style="1" customWidth="1"/>
    <col min="5637" max="5881" width="9.140625" style="1"/>
    <col min="5882" max="5882" width="1.7109375" style="1" customWidth="1"/>
    <col min="5883" max="5883" width="15.85546875" style="1" customWidth="1"/>
    <col min="5884" max="5884" width="18.7109375" style="1" customWidth="1"/>
    <col min="5885" max="5885" width="17.140625" style="1" customWidth="1"/>
    <col min="5886" max="5886" width="12.7109375" style="1" customWidth="1"/>
    <col min="5887" max="5887" width="22.140625" style="1" customWidth="1"/>
    <col min="5888" max="5889" width="9.140625" style="1"/>
    <col min="5890" max="5890" width="11.140625" style="1" customWidth="1"/>
    <col min="5891" max="5891" width="12.7109375" style="1" bestFit="1" customWidth="1"/>
    <col min="5892" max="5892" width="11.140625" style="1" customWidth="1"/>
    <col min="5893" max="6137" width="9.140625" style="1"/>
    <col min="6138" max="6138" width="1.7109375" style="1" customWidth="1"/>
    <col min="6139" max="6139" width="15.85546875" style="1" customWidth="1"/>
    <col min="6140" max="6140" width="18.7109375" style="1" customWidth="1"/>
    <col min="6141" max="6141" width="17.140625" style="1" customWidth="1"/>
    <col min="6142" max="6142" width="12.7109375" style="1" customWidth="1"/>
    <col min="6143" max="6143" width="22.140625" style="1" customWidth="1"/>
    <col min="6144" max="6145" width="9.140625" style="1"/>
    <col min="6146" max="6146" width="11.140625" style="1" customWidth="1"/>
    <col min="6147" max="6147" width="12.7109375" style="1" bestFit="1" customWidth="1"/>
    <col min="6148" max="6148" width="11.140625" style="1" customWidth="1"/>
    <col min="6149" max="6393" width="9.140625" style="1"/>
    <col min="6394" max="6394" width="1.7109375" style="1" customWidth="1"/>
    <col min="6395" max="6395" width="15.85546875" style="1" customWidth="1"/>
    <col min="6396" max="6396" width="18.7109375" style="1" customWidth="1"/>
    <col min="6397" max="6397" width="17.140625" style="1" customWidth="1"/>
    <col min="6398" max="6398" width="12.7109375" style="1" customWidth="1"/>
    <col min="6399" max="6399" width="22.140625" style="1" customWidth="1"/>
    <col min="6400" max="6401" width="9.140625" style="1"/>
    <col min="6402" max="6402" width="11.140625" style="1" customWidth="1"/>
    <col min="6403" max="6403" width="12.7109375" style="1" bestFit="1" customWidth="1"/>
    <col min="6404" max="6404" width="11.140625" style="1" customWidth="1"/>
    <col min="6405" max="6649" width="9.140625" style="1"/>
    <col min="6650" max="6650" width="1.7109375" style="1" customWidth="1"/>
    <col min="6651" max="6651" width="15.85546875" style="1" customWidth="1"/>
    <col min="6652" max="6652" width="18.7109375" style="1" customWidth="1"/>
    <col min="6653" max="6653" width="17.140625" style="1" customWidth="1"/>
    <col min="6654" max="6654" width="12.7109375" style="1" customWidth="1"/>
    <col min="6655" max="6655" width="22.140625" style="1" customWidth="1"/>
    <col min="6656" max="6657" width="9.140625" style="1"/>
    <col min="6658" max="6658" width="11.140625" style="1" customWidth="1"/>
    <col min="6659" max="6659" width="12.7109375" style="1" bestFit="1" customWidth="1"/>
    <col min="6660" max="6660" width="11.140625" style="1" customWidth="1"/>
    <col min="6661" max="6905" width="9.140625" style="1"/>
    <col min="6906" max="6906" width="1.7109375" style="1" customWidth="1"/>
    <col min="6907" max="6907" width="15.85546875" style="1" customWidth="1"/>
    <col min="6908" max="6908" width="18.7109375" style="1" customWidth="1"/>
    <col min="6909" max="6909" width="17.140625" style="1" customWidth="1"/>
    <col min="6910" max="6910" width="12.7109375" style="1" customWidth="1"/>
    <col min="6911" max="6911" width="22.140625" style="1" customWidth="1"/>
    <col min="6912" max="6913" width="9.140625" style="1"/>
    <col min="6914" max="6914" width="11.140625" style="1" customWidth="1"/>
    <col min="6915" max="6915" width="12.7109375" style="1" bestFit="1" customWidth="1"/>
    <col min="6916" max="6916" width="11.140625" style="1" customWidth="1"/>
    <col min="6917" max="7161" width="9.140625" style="1"/>
    <col min="7162" max="7162" width="1.7109375" style="1" customWidth="1"/>
    <col min="7163" max="7163" width="15.85546875" style="1" customWidth="1"/>
    <col min="7164" max="7164" width="18.7109375" style="1" customWidth="1"/>
    <col min="7165" max="7165" width="17.140625" style="1" customWidth="1"/>
    <col min="7166" max="7166" width="12.7109375" style="1" customWidth="1"/>
    <col min="7167" max="7167" width="22.140625" style="1" customWidth="1"/>
    <col min="7168" max="7169" width="9.140625" style="1"/>
    <col min="7170" max="7170" width="11.140625" style="1" customWidth="1"/>
    <col min="7171" max="7171" width="12.7109375" style="1" bestFit="1" customWidth="1"/>
    <col min="7172" max="7172" width="11.140625" style="1" customWidth="1"/>
    <col min="7173" max="7417" width="9.140625" style="1"/>
    <col min="7418" max="7418" width="1.7109375" style="1" customWidth="1"/>
    <col min="7419" max="7419" width="15.85546875" style="1" customWidth="1"/>
    <col min="7420" max="7420" width="18.7109375" style="1" customWidth="1"/>
    <col min="7421" max="7421" width="17.140625" style="1" customWidth="1"/>
    <col min="7422" max="7422" width="12.7109375" style="1" customWidth="1"/>
    <col min="7423" max="7423" width="22.140625" style="1" customWidth="1"/>
    <col min="7424" max="7425" width="9.140625" style="1"/>
    <col min="7426" max="7426" width="11.140625" style="1" customWidth="1"/>
    <col min="7427" max="7427" width="12.7109375" style="1" bestFit="1" customWidth="1"/>
    <col min="7428" max="7428" width="11.140625" style="1" customWidth="1"/>
    <col min="7429" max="7673" width="9.140625" style="1"/>
    <col min="7674" max="7674" width="1.7109375" style="1" customWidth="1"/>
    <col min="7675" max="7675" width="15.85546875" style="1" customWidth="1"/>
    <col min="7676" max="7676" width="18.7109375" style="1" customWidth="1"/>
    <col min="7677" max="7677" width="17.140625" style="1" customWidth="1"/>
    <col min="7678" max="7678" width="12.7109375" style="1" customWidth="1"/>
    <col min="7679" max="7679" width="22.140625" style="1" customWidth="1"/>
    <col min="7680" max="7681" width="9.140625" style="1"/>
    <col min="7682" max="7682" width="11.140625" style="1" customWidth="1"/>
    <col min="7683" max="7683" width="12.7109375" style="1" bestFit="1" customWidth="1"/>
    <col min="7684" max="7684" width="11.140625" style="1" customWidth="1"/>
    <col min="7685" max="7929" width="9.140625" style="1"/>
    <col min="7930" max="7930" width="1.7109375" style="1" customWidth="1"/>
    <col min="7931" max="7931" width="15.85546875" style="1" customWidth="1"/>
    <col min="7932" max="7932" width="18.7109375" style="1" customWidth="1"/>
    <col min="7933" max="7933" width="17.140625" style="1" customWidth="1"/>
    <col min="7934" max="7934" width="12.7109375" style="1" customWidth="1"/>
    <col min="7935" max="7935" width="22.140625" style="1" customWidth="1"/>
    <col min="7936" max="7937" width="9.140625" style="1"/>
    <col min="7938" max="7938" width="11.140625" style="1" customWidth="1"/>
    <col min="7939" max="7939" width="12.7109375" style="1" bestFit="1" customWidth="1"/>
    <col min="7940" max="7940" width="11.140625" style="1" customWidth="1"/>
    <col min="7941" max="8185" width="9.140625" style="1"/>
    <col min="8186" max="8186" width="1.7109375" style="1" customWidth="1"/>
    <col min="8187" max="8187" width="15.85546875" style="1" customWidth="1"/>
    <col min="8188" max="8188" width="18.7109375" style="1" customWidth="1"/>
    <col min="8189" max="8189" width="17.140625" style="1" customWidth="1"/>
    <col min="8190" max="8190" width="12.7109375" style="1" customWidth="1"/>
    <col min="8191" max="8191" width="22.140625" style="1" customWidth="1"/>
    <col min="8192" max="8193" width="9.140625" style="1"/>
    <col min="8194" max="8194" width="11.140625" style="1" customWidth="1"/>
    <col min="8195" max="8195" width="12.7109375" style="1" bestFit="1" customWidth="1"/>
    <col min="8196" max="8196" width="11.140625" style="1" customWidth="1"/>
    <col min="8197" max="8441" width="9.140625" style="1"/>
    <col min="8442" max="8442" width="1.7109375" style="1" customWidth="1"/>
    <col min="8443" max="8443" width="15.85546875" style="1" customWidth="1"/>
    <col min="8444" max="8444" width="18.7109375" style="1" customWidth="1"/>
    <col min="8445" max="8445" width="17.140625" style="1" customWidth="1"/>
    <col min="8446" max="8446" width="12.7109375" style="1" customWidth="1"/>
    <col min="8447" max="8447" width="22.140625" style="1" customWidth="1"/>
    <col min="8448" max="8449" width="9.140625" style="1"/>
    <col min="8450" max="8450" width="11.140625" style="1" customWidth="1"/>
    <col min="8451" max="8451" width="12.7109375" style="1" bestFit="1" customWidth="1"/>
    <col min="8452" max="8452" width="11.140625" style="1" customWidth="1"/>
    <col min="8453" max="8697" width="9.140625" style="1"/>
    <col min="8698" max="8698" width="1.7109375" style="1" customWidth="1"/>
    <col min="8699" max="8699" width="15.85546875" style="1" customWidth="1"/>
    <col min="8700" max="8700" width="18.7109375" style="1" customWidth="1"/>
    <col min="8701" max="8701" width="17.140625" style="1" customWidth="1"/>
    <col min="8702" max="8702" width="12.7109375" style="1" customWidth="1"/>
    <col min="8703" max="8703" width="22.140625" style="1" customWidth="1"/>
    <col min="8704" max="8705" width="9.140625" style="1"/>
    <col min="8706" max="8706" width="11.140625" style="1" customWidth="1"/>
    <col min="8707" max="8707" width="12.7109375" style="1" bestFit="1" customWidth="1"/>
    <col min="8708" max="8708" width="11.140625" style="1" customWidth="1"/>
    <col min="8709" max="8953" width="9.140625" style="1"/>
    <col min="8954" max="8954" width="1.7109375" style="1" customWidth="1"/>
    <col min="8955" max="8955" width="15.85546875" style="1" customWidth="1"/>
    <col min="8956" max="8956" width="18.7109375" style="1" customWidth="1"/>
    <col min="8957" max="8957" width="17.140625" style="1" customWidth="1"/>
    <col min="8958" max="8958" width="12.7109375" style="1" customWidth="1"/>
    <col min="8959" max="8959" width="22.140625" style="1" customWidth="1"/>
    <col min="8960" max="8961" width="9.140625" style="1"/>
    <col min="8962" max="8962" width="11.140625" style="1" customWidth="1"/>
    <col min="8963" max="8963" width="12.7109375" style="1" bestFit="1" customWidth="1"/>
    <col min="8964" max="8964" width="11.140625" style="1" customWidth="1"/>
    <col min="8965" max="9209" width="9.140625" style="1"/>
    <col min="9210" max="9210" width="1.7109375" style="1" customWidth="1"/>
    <col min="9211" max="9211" width="15.85546875" style="1" customWidth="1"/>
    <col min="9212" max="9212" width="18.7109375" style="1" customWidth="1"/>
    <col min="9213" max="9213" width="17.140625" style="1" customWidth="1"/>
    <col min="9214" max="9214" width="12.7109375" style="1" customWidth="1"/>
    <col min="9215" max="9215" width="22.140625" style="1" customWidth="1"/>
    <col min="9216" max="9217" width="9.140625" style="1"/>
    <col min="9218" max="9218" width="11.140625" style="1" customWidth="1"/>
    <col min="9219" max="9219" width="12.7109375" style="1" bestFit="1" customWidth="1"/>
    <col min="9220" max="9220" width="11.140625" style="1" customWidth="1"/>
    <col min="9221" max="9465" width="9.140625" style="1"/>
    <col min="9466" max="9466" width="1.7109375" style="1" customWidth="1"/>
    <col min="9467" max="9467" width="15.85546875" style="1" customWidth="1"/>
    <col min="9468" max="9468" width="18.7109375" style="1" customWidth="1"/>
    <col min="9469" max="9469" width="17.140625" style="1" customWidth="1"/>
    <col min="9470" max="9470" width="12.7109375" style="1" customWidth="1"/>
    <col min="9471" max="9471" width="22.140625" style="1" customWidth="1"/>
    <col min="9472" max="9473" width="9.140625" style="1"/>
    <col min="9474" max="9474" width="11.140625" style="1" customWidth="1"/>
    <col min="9475" max="9475" width="12.7109375" style="1" bestFit="1" customWidth="1"/>
    <col min="9476" max="9476" width="11.140625" style="1" customWidth="1"/>
    <col min="9477" max="9721" width="9.140625" style="1"/>
    <col min="9722" max="9722" width="1.7109375" style="1" customWidth="1"/>
    <col min="9723" max="9723" width="15.85546875" style="1" customWidth="1"/>
    <col min="9724" max="9724" width="18.7109375" style="1" customWidth="1"/>
    <col min="9725" max="9725" width="17.140625" style="1" customWidth="1"/>
    <col min="9726" max="9726" width="12.7109375" style="1" customWidth="1"/>
    <col min="9727" max="9727" width="22.140625" style="1" customWidth="1"/>
    <col min="9728" max="9729" width="9.140625" style="1"/>
    <col min="9730" max="9730" width="11.140625" style="1" customWidth="1"/>
    <col min="9731" max="9731" width="12.7109375" style="1" bestFit="1" customWidth="1"/>
    <col min="9732" max="9732" width="11.140625" style="1" customWidth="1"/>
    <col min="9733" max="9977" width="9.140625" style="1"/>
    <col min="9978" max="9978" width="1.7109375" style="1" customWidth="1"/>
    <col min="9979" max="9979" width="15.85546875" style="1" customWidth="1"/>
    <col min="9980" max="9980" width="18.7109375" style="1" customWidth="1"/>
    <col min="9981" max="9981" width="17.140625" style="1" customWidth="1"/>
    <col min="9982" max="9982" width="12.7109375" style="1" customWidth="1"/>
    <col min="9983" max="9983" width="22.140625" style="1" customWidth="1"/>
    <col min="9984" max="9985" width="9.140625" style="1"/>
    <col min="9986" max="9986" width="11.140625" style="1" customWidth="1"/>
    <col min="9987" max="9987" width="12.7109375" style="1" bestFit="1" customWidth="1"/>
    <col min="9988" max="9988" width="11.140625" style="1" customWidth="1"/>
    <col min="9989" max="10233" width="9.140625" style="1"/>
    <col min="10234" max="10234" width="1.7109375" style="1" customWidth="1"/>
    <col min="10235" max="10235" width="15.85546875" style="1" customWidth="1"/>
    <col min="10236" max="10236" width="18.7109375" style="1" customWidth="1"/>
    <col min="10237" max="10237" width="17.140625" style="1" customWidth="1"/>
    <col min="10238" max="10238" width="12.7109375" style="1" customWidth="1"/>
    <col min="10239" max="10239" width="22.140625" style="1" customWidth="1"/>
    <col min="10240" max="10241" width="9.140625" style="1"/>
    <col min="10242" max="10242" width="11.140625" style="1" customWidth="1"/>
    <col min="10243" max="10243" width="12.7109375" style="1" bestFit="1" customWidth="1"/>
    <col min="10244" max="10244" width="11.140625" style="1" customWidth="1"/>
    <col min="10245" max="10489" width="9.140625" style="1"/>
    <col min="10490" max="10490" width="1.7109375" style="1" customWidth="1"/>
    <col min="10491" max="10491" width="15.85546875" style="1" customWidth="1"/>
    <col min="10492" max="10492" width="18.7109375" style="1" customWidth="1"/>
    <col min="10493" max="10493" width="17.140625" style="1" customWidth="1"/>
    <col min="10494" max="10494" width="12.7109375" style="1" customWidth="1"/>
    <col min="10495" max="10495" width="22.140625" style="1" customWidth="1"/>
    <col min="10496" max="10497" width="9.140625" style="1"/>
    <col min="10498" max="10498" width="11.140625" style="1" customWidth="1"/>
    <col min="10499" max="10499" width="12.7109375" style="1" bestFit="1" customWidth="1"/>
    <col min="10500" max="10500" width="11.140625" style="1" customWidth="1"/>
    <col min="10501" max="10745" width="9.140625" style="1"/>
    <col min="10746" max="10746" width="1.7109375" style="1" customWidth="1"/>
    <col min="10747" max="10747" width="15.85546875" style="1" customWidth="1"/>
    <col min="10748" max="10748" width="18.7109375" style="1" customWidth="1"/>
    <col min="10749" max="10749" width="17.140625" style="1" customWidth="1"/>
    <col min="10750" max="10750" width="12.7109375" style="1" customWidth="1"/>
    <col min="10751" max="10751" width="22.140625" style="1" customWidth="1"/>
    <col min="10752" max="10753" width="9.140625" style="1"/>
    <col min="10754" max="10754" width="11.140625" style="1" customWidth="1"/>
    <col min="10755" max="10755" width="12.7109375" style="1" bestFit="1" customWidth="1"/>
    <col min="10756" max="10756" width="11.140625" style="1" customWidth="1"/>
    <col min="10757" max="11001" width="9.140625" style="1"/>
    <col min="11002" max="11002" width="1.7109375" style="1" customWidth="1"/>
    <col min="11003" max="11003" width="15.85546875" style="1" customWidth="1"/>
    <col min="11004" max="11004" width="18.7109375" style="1" customWidth="1"/>
    <col min="11005" max="11005" width="17.140625" style="1" customWidth="1"/>
    <col min="11006" max="11006" width="12.7109375" style="1" customWidth="1"/>
    <col min="11007" max="11007" width="22.140625" style="1" customWidth="1"/>
    <col min="11008" max="11009" width="9.140625" style="1"/>
    <col min="11010" max="11010" width="11.140625" style="1" customWidth="1"/>
    <col min="11011" max="11011" width="12.7109375" style="1" bestFit="1" customWidth="1"/>
    <col min="11012" max="11012" width="11.140625" style="1" customWidth="1"/>
    <col min="11013" max="11257" width="9.140625" style="1"/>
    <col min="11258" max="11258" width="1.7109375" style="1" customWidth="1"/>
    <col min="11259" max="11259" width="15.85546875" style="1" customWidth="1"/>
    <col min="11260" max="11260" width="18.7109375" style="1" customWidth="1"/>
    <col min="11261" max="11261" width="17.140625" style="1" customWidth="1"/>
    <col min="11262" max="11262" width="12.7109375" style="1" customWidth="1"/>
    <col min="11263" max="11263" width="22.140625" style="1" customWidth="1"/>
    <col min="11264" max="11265" width="9.140625" style="1"/>
    <col min="11266" max="11266" width="11.140625" style="1" customWidth="1"/>
    <col min="11267" max="11267" width="12.7109375" style="1" bestFit="1" customWidth="1"/>
    <col min="11268" max="11268" width="11.140625" style="1" customWidth="1"/>
    <col min="11269" max="11513" width="9.140625" style="1"/>
    <col min="11514" max="11514" width="1.7109375" style="1" customWidth="1"/>
    <col min="11515" max="11515" width="15.85546875" style="1" customWidth="1"/>
    <col min="11516" max="11516" width="18.7109375" style="1" customWidth="1"/>
    <col min="11517" max="11517" width="17.140625" style="1" customWidth="1"/>
    <col min="11518" max="11518" width="12.7109375" style="1" customWidth="1"/>
    <col min="11519" max="11519" width="22.140625" style="1" customWidth="1"/>
    <col min="11520" max="11521" width="9.140625" style="1"/>
    <col min="11522" max="11522" width="11.140625" style="1" customWidth="1"/>
    <col min="11523" max="11523" width="12.7109375" style="1" bestFit="1" customWidth="1"/>
    <col min="11524" max="11524" width="11.140625" style="1" customWidth="1"/>
    <col min="11525" max="11769" width="9.140625" style="1"/>
    <col min="11770" max="11770" width="1.7109375" style="1" customWidth="1"/>
    <col min="11771" max="11771" width="15.85546875" style="1" customWidth="1"/>
    <col min="11772" max="11772" width="18.7109375" style="1" customWidth="1"/>
    <col min="11773" max="11773" width="17.140625" style="1" customWidth="1"/>
    <col min="11774" max="11774" width="12.7109375" style="1" customWidth="1"/>
    <col min="11775" max="11775" width="22.140625" style="1" customWidth="1"/>
    <col min="11776" max="11777" width="9.140625" style="1"/>
    <col min="11778" max="11778" width="11.140625" style="1" customWidth="1"/>
    <col min="11779" max="11779" width="12.7109375" style="1" bestFit="1" customWidth="1"/>
    <col min="11780" max="11780" width="11.140625" style="1" customWidth="1"/>
    <col min="11781" max="12025" width="9.140625" style="1"/>
    <col min="12026" max="12026" width="1.7109375" style="1" customWidth="1"/>
    <col min="12027" max="12027" width="15.85546875" style="1" customWidth="1"/>
    <col min="12028" max="12028" width="18.7109375" style="1" customWidth="1"/>
    <col min="12029" max="12029" width="17.140625" style="1" customWidth="1"/>
    <col min="12030" max="12030" width="12.7109375" style="1" customWidth="1"/>
    <col min="12031" max="12031" width="22.140625" style="1" customWidth="1"/>
    <col min="12032" max="12033" width="9.140625" style="1"/>
    <col min="12034" max="12034" width="11.140625" style="1" customWidth="1"/>
    <col min="12035" max="12035" width="12.7109375" style="1" bestFit="1" customWidth="1"/>
    <col min="12036" max="12036" width="11.140625" style="1" customWidth="1"/>
    <col min="12037" max="12281" width="9.140625" style="1"/>
    <col min="12282" max="12282" width="1.7109375" style="1" customWidth="1"/>
    <col min="12283" max="12283" width="15.85546875" style="1" customWidth="1"/>
    <col min="12284" max="12284" width="18.7109375" style="1" customWidth="1"/>
    <col min="12285" max="12285" width="17.140625" style="1" customWidth="1"/>
    <col min="12286" max="12286" width="12.7109375" style="1" customWidth="1"/>
    <col min="12287" max="12287" width="22.140625" style="1" customWidth="1"/>
    <col min="12288" max="12289" width="9.140625" style="1"/>
    <col min="12290" max="12290" width="11.140625" style="1" customWidth="1"/>
    <col min="12291" max="12291" width="12.7109375" style="1" bestFit="1" customWidth="1"/>
    <col min="12292" max="12292" width="11.140625" style="1" customWidth="1"/>
    <col min="12293" max="12537" width="9.140625" style="1"/>
    <col min="12538" max="12538" width="1.7109375" style="1" customWidth="1"/>
    <col min="12539" max="12539" width="15.85546875" style="1" customWidth="1"/>
    <col min="12540" max="12540" width="18.7109375" style="1" customWidth="1"/>
    <col min="12541" max="12541" width="17.140625" style="1" customWidth="1"/>
    <col min="12542" max="12542" width="12.7109375" style="1" customWidth="1"/>
    <col min="12543" max="12543" width="22.140625" style="1" customWidth="1"/>
    <col min="12544" max="12545" width="9.140625" style="1"/>
    <col min="12546" max="12546" width="11.140625" style="1" customWidth="1"/>
    <col min="12547" max="12547" width="12.7109375" style="1" bestFit="1" customWidth="1"/>
    <col min="12548" max="12548" width="11.140625" style="1" customWidth="1"/>
    <col min="12549" max="12793" width="9.140625" style="1"/>
    <col min="12794" max="12794" width="1.7109375" style="1" customWidth="1"/>
    <col min="12795" max="12795" width="15.85546875" style="1" customWidth="1"/>
    <col min="12796" max="12796" width="18.7109375" style="1" customWidth="1"/>
    <col min="12797" max="12797" width="17.140625" style="1" customWidth="1"/>
    <col min="12798" max="12798" width="12.7109375" style="1" customWidth="1"/>
    <col min="12799" max="12799" width="22.140625" style="1" customWidth="1"/>
    <col min="12800" max="12801" width="9.140625" style="1"/>
    <col min="12802" max="12802" width="11.140625" style="1" customWidth="1"/>
    <col min="12803" max="12803" width="12.7109375" style="1" bestFit="1" customWidth="1"/>
    <col min="12804" max="12804" width="11.140625" style="1" customWidth="1"/>
    <col min="12805" max="13049" width="9.140625" style="1"/>
    <col min="13050" max="13050" width="1.7109375" style="1" customWidth="1"/>
    <col min="13051" max="13051" width="15.85546875" style="1" customWidth="1"/>
    <col min="13052" max="13052" width="18.7109375" style="1" customWidth="1"/>
    <col min="13053" max="13053" width="17.140625" style="1" customWidth="1"/>
    <col min="13054" max="13054" width="12.7109375" style="1" customWidth="1"/>
    <col min="13055" max="13055" width="22.140625" style="1" customWidth="1"/>
    <col min="13056" max="13057" width="9.140625" style="1"/>
    <col min="13058" max="13058" width="11.140625" style="1" customWidth="1"/>
    <col min="13059" max="13059" width="12.7109375" style="1" bestFit="1" customWidth="1"/>
    <col min="13060" max="13060" width="11.140625" style="1" customWidth="1"/>
    <col min="13061" max="13305" width="9.140625" style="1"/>
    <col min="13306" max="13306" width="1.7109375" style="1" customWidth="1"/>
    <col min="13307" max="13307" width="15.85546875" style="1" customWidth="1"/>
    <col min="13308" max="13308" width="18.7109375" style="1" customWidth="1"/>
    <col min="13309" max="13309" width="17.140625" style="1" customWidth="1"/>
    <col min="13310" max="13310" width="12.7109375" style="1" customWidth="1"/>
    <col min="13311" max="13311" width="22.140625" style="1" customWidth="1"/>
    <col min="13312" max="13313" width="9.140625" style="1"/>
    <col min="13314" max="13314" width="11.140625" style="1" customWidth="1"/>
    <col min="13315" max="13315" width="12.7109375" style="1" bestFit="1" customWidth="1"/>
    <col min="13316" max="13316" width="11.140625" style="1" customWidth="1"/>
    <col min="13317" max="13561" width="9.140625" style="1"/>
    <col min="13562" max="13562" width="1.7109375" style="1" customWidth="1"/>
    <col min="13563" max="13563" width="15.85546875" style="1" customWidth="1"/>
    <col min="13564" max="13564" width="18.7109375" style="1" customWidth="1"/>
    <col min="13565" max="13565" width="17.140625" style="1" customWidth="1"/>
    <col min="13566" max="13566" width="12.7109375" style="1" customWidth="1"/>
    <col min="13567" max="13567" width="22.140625" style="1" customWidth="1"/>
    <col min="13568" max="13569" width="9.140625" style="1"/>
    <col min="13570" max="13570" width="11.140625" style="1" customWidth="1"/>
    <col min="13571" max="13571" width="12.7109375" style="1" bestFit="1" customWidth="1"/>
    <col min="13572" max="13572" width="11.140625" style="1" customWidth="1"/>
    <col min="13573" max="13817" width="9.140625" style="1"/>
    <col min="13818" max="13818" width="1.7109375" style="1" customWidth="1"/>
    <col min="13819" max="13819" width="15.85546875" style="1" customWidth="1"/>
    <col min="13820" max="13820" width="18.7109375" style="1" customWidth="1"/>
    <col min="13821" max="13821" width="17.140625" style="1" customWidth="1"/>
    <col min="13822" max="13822" width="12.7109375" style="1" customWidth="1"/>
    <col min="13823" max="13823" width="22.140625" style="1" customWidth="1"/>
    <col min="13824" max="13825" width="9.140625" style="1"/>
    <col min="13826" max="13826" width="11.140625" style="1" customWidth="1"/>
    <col min="13827" max="13827" width="12.7109375" style="1" bestFit="1" customWidth="1"/>
    <col min="13828" max="13828" width="11.140625" style="1" customWidth="1"/>
    <col min="13829" max="14073" width="9.140625" style="1"/>
    <col min="14074" max="14074" width="1.7109375" style="1" customWidth="1"/>
    <col min="14075" max="14075" width="15.85546875" style="1" customWidth="1"/>
    <col min="14076" max="14076" width="18.7109375" style="1" customWidth="1"/>
    <col min="14077" max="14077" width="17.140625" style="1" customWidth="1"/>
    <col min="14078" max="14078" width="12.7109375" style="1" customWidth="1"/>
    <col min="14079" max="14079" width="22.140625" style="1" customWidth="1"/>
    <col min="14080" max="14081" width="9.140625" style="1"/>
    <col min="14082" max="14082" width="11.140625" style="1" customWidth="1"/>
    <col min="14083" max="14083" width="12.7109375" style="1" bestFit="1" customWidth="1"/>
    <col min="14084" max="14084" width="11.140625" style="1" customWidth="1"/>
    <col min="14085" max="14329" width="9.140625" style="1"/>
    <col min="14330" max="14330" width="1.7109375" style="1" customWidth="1"/>
    <col min="14331" max="14331" width="15.85546875" style="1" customWidth="1"/>
    <col min="14332" max="14332" width="18.7109375" style="1" customWidth="1"/>
    <col min="14333" max="14333" width="17.140625" style="1" customWidth="1"/>
    <col min="14334" max="14334" width="12.7109375" style="1" customWidth="1"/>
    <col min="14335" max="14335" width="22.140625" style="1" customWidth="1"/>
    <col min="14336" max="14337" width="9.140625" style="1"/>
    <col min="14338" max="14338" width="11.140625" style="1" customWidth="1"/>
    <col min="14339" max="14339" width="12.7109375" style="1" bestFit="1" customWidth="1"/>
    <col min="14340" max="14340" width="11.140625" style="1" customWidth="1"/>
    <col min="14341" max="14585" width="9.140625" style="1"/>
    <col min="14586" max="14586" width="1.7109375" style="1" customWidth="1"/>
    <col min="14587" max="14587" width="15.85546875" style="1" customWidth="1"/>
    <col min="14588" max="14588" width="18.7109375" style="1" customWidth="1"/>
    <col min="14589" max="14589" width="17.140625" style="1" customWidth="1"/>
    <col min="14590" max="14590" width="12.7109375" style="1" customWidth="1"/>
    <col min="14591" max="14591" width="22.140625" style="1" customWidth="1"/>
    <col min="14592" max="14593" width="9.140625" style="1"/>
    <col min="14594" max="14594" width="11.140625" style="1" customWidth="1"/>
    <col min="14595" max="14595" width="12.7109375" style="1" bestFit="1" customWidth="1"/>
    <col min="14596" max="14596" width="11.140625" style="1" customWidth="1"/>
    <col min="14597" max="14841" width="9.140625" style="1"/>
    <col min="14842" max="14842" width="1.7109375" style="1" customWidth="1"/>
    <col min="14843" max="14843" width="15.85546875" style="1" customWidth="1"/>
    <col min="14844" max="14844" width="18.7109375" style="1" customWidth="1"/>
    <col min="14845" max="14845" width="17.140625" style="1" customWidth="1"/>
    <col min="14846" max="14846" width="12.7109375" style="1" customWidth="1"/>
    <col min="14847" max="14847" width="22.140625" style="1" customWidth="1"/>
    <col min="14848" max="14849" width="9.140625" style="1"/>
    <col min="14850" max="14850" width="11.140625" style="1" customWidth="1"/>
    <col min="14851" max="14851" width="12.7109375" style="1" bestFit="1" customWidth="1"/>
    <col min="14852" max="14852" width="11.140625" style="1" customWidth="1"/>
    <col min="14853" max="15097" width="9.140625" style="1"/>
    <col min="15098" max="15098" width="1.7109375" style="1" customWidth="1"/>
    <col min="15099" max="15099" width="15.85546875" style="1" customWidth="1"/>
    <col min="15100" max="15100" width="18.7109375" style="1" customWidth="1"/>
    <col min="15101" max="15101" width="17.140625" style="1" customWidth="1"/>
    <col min="15102" max="15102" width="12.7109375" style="1" customWidth="1"/>
    <col min="15103" max="15103" width="22.140625" style="1" customWidth="1"/>
    <col min="15104" max="15105" width="9.140625" style="1"/>
    <col min="15106" max="15106" width="11.140625" style="1" customWidth="1"/>
    <col min="15107" max="15107" width="12.7109375" style="1" bestFit="1" customWidth="1"/>
    <col min="15108" max="15108" width="11.140625" style="1" customWidth="1"/>
    <col min="15109" max="15353" width="9.140625" style="1"/>
    <col min="15354" max="15354" width="1.7109375" style="1" customWidth="1"/>
    <col min="15355" max="15355" width="15.85546875" style="1" customWidth="1"/>
    <col min="15356" max="15356" width="18.7109375" style="1" customWidth="1"/>
    <col min="15357" max="15357" width="17.140625" style="1" customWidth="1"/>
    <col min="15358" max="15358" width="12.7109375" style="1" customWidth="1"/>
    <col min="15359" max="15359" width="22.140625" style="1" customWidth="1"/>
    <col min="15360" max="15361" width="9.140625" style="1"/>
    <col min="15362" max="15362" width="11.140625" style="1" customWidth="1"/>
    <col min="15363" max="15363" width="12.7109375" style="1" bestFit="1" customWidth="1"/>
    <col min="15364" max="15364" width="11.140625" style="1" customWidth="1"/>
    <col min="15365" max="15609" width="9.140625" style="1"/>
    <col min="15610" max="15610" width="1.7109375" style="1" customWidth="1"/>
    <col min="15611" max="15611" width="15.85546875" style="1" customWidth="1"/>
    <col min="15612" max="15612" width="18.7109375" style="1" customWidth="1"/>
    <col min="15613" max="15613" width="17.140625" style="1" customWidth="1"/>
    <col min="15614" max="15614" width="12.7109375" style="1" customWidth="1"/>
    <col min="15615" max="15615" width="22.140625" style="1" customWidth="1"/>
    <col min="15616" max="15617" width="9.140625" style="1"/>
    <col min="15618" max="15618" width="11.140625" style="1" customWidth="1"/>
    <col min="15619" max="15619" width="12.7109375" style="1" bestFit="1" customWidth="1"/>
    <col min="15620" max="15620" width="11.140625" style="1" customWidth="1"/>
    <col min="15621" max="15865" width="9.140625" style="1"/>
    <col min="15866" max="15866" width="1.7109375" style="1" customWidth="1"/>
    <col min="15867" max="15867" width="15.85546875" style="1" customWidth="1"/>
    <col min="15868" max="15868" width="18.7109375" style="1" customWidth="1"/>
    <col min="15869" max="15869" width="17.140625" style="1" customWidth="1"/>
    <col min="15870" max="15870" width="12.7109375" style="1" customWidth="1"/>
    <col min="15871" max="15871" width="22.140625" style="1" customWidth="1"/>
    <col min="15872" max="15873" width="9.140625" style="1"/>
    <col min="15874" max="15874" width="11.140625" style="1" customWidth="1"/>
    <col min="15875" max="15875" width="12.7109375" style="1" bestFit="1" customWidth="1"/>
    <col min="15876" max="15876" width="11.140625" style="1" customWidth="1"/>
    <col min="15877" max="16121" width="9.140625" style="1"/>
    <col min="16122" max="16122" width="1.7109375" style="1" customWidth="1"/>
    <col min="16123" max="16123" width="15.85546875" style="1" customWidth="1"/>
    <col min="16124" max="16124" width="18.7109375" style="1" customWidth="1"/>
    <col min="16125" max="16125" width="17.140625" style="1" customWidth="1"/>
    <col min="16126" max="16126" width="12.7109375" style="1" customWidth="1"/>
    <col min="16127" max="16127" width="22.140625" style="1" customWidth="1"/>
    <col min="16128" max="16129" width="9.140625" style="1"/>
    <col min="16130" max="16130" width="11.140625" style="1" customWidth="1"/>
    <col min="16131" max="16131" width="12.7109375" style="1" bestFit="1" customWidth="1"/>
    <col min="16132" max="16132" width="11.140625" style="1" customWidth="1"/>
    <col min="16133" max="16384" width="9.140625" style="1"/>
  </cols>
  <sheetData>
    <row r="1" spans="1:7" ht="23.25" customHeight="1">
      <c r="A1" s="25"/>
      <c r="B1" s="68" t="s">
        <v>100</v>
      </c>
      <c r="C1" s="68"/>
      <c r="D1" s="68"/>
      <c r="E1" s="68"/>
      <c r="F1" s="68"/>
    </row>
    <row r="2" spans="1:7" ht="23.25" customHeight="1">
      <c r="A2" s="5"/>
      <c r="B2" s="13" t="s">
        <v>0</v>
      </c>
      <c r="C2" s="13" t="s">
        <v>1</v>
      </c>
      <c r="D2" s="33" t="s">
        <v>2</v>
      </c>
      <c r="E2" s="19" t="s">
        <v>3</v>
      </c>
      <c r="F2" s="15" t="s">
        <v>61</v>
      </c>
      <c r="G2" s="9"/>
    </row>
    <row r="3" spans="1:7" ht="23.25" customHeight="1">
      <c r="A3" s="5"/>
      <c r="B3" s="13" t="s">
        <v>4</v>
      </c>
      <c r="C3" s="13" t="s">
        <v>5</v>
      </c>
      <c r="D3" s="7">
        <v>360</v>
      </c>
      <c r="E3" s="7">
        <v>1440</v>
      </c>
      <c r="F3" s="7">
        <f>E3/D3*1000</f>
        <v>4000</v>
      </c>
      <c r="G3" s="9"/>
    </row>
    <row r="4" spans="1:7" ht="23.25" customHeight="1">
      <c r="A4" s="5"/>
      <c r="B4" s="13" t="s">
        <v>4</v>
      </c>
      <c r="C4" s="13" t="s">
        <v>6</v>
      </c>
      <c r="D4" s="7"/>
      <c r="E4" s="7"/>
      <c r="F4" s="7"/>
      <c r="G4" s="9"/>
    </row>
    <row r="5" spans="1:7" ht="23.25" customHeight="1">
      <c r="A5" s="5"/>
      <c r="B5" s="13" t="s">
        <v>4</v>
      </c>
      <c r="C5" s="13" t="s">
        <v>7</v>
      </c>
      <c r="D5" s="7">
        <v>730</v>
      </c>
      <c r="E5" s="7">
        <v>2774</v>
      </c>
      <c r="F5" s="7">
        <f t="shared" ref="F5:F48" si="0">E5/D5*1000</f>
        <v>3800</v>
      </c>
      <c r="G5" s="9"/>
    </row>
    <row r="6" spans="1:7" ht="23.25" customHeight="1">
      <c r="A6" s="5"/>
      <c r="B6" s="13" t="s">
        <v>4</v>
      </c>
      <c r="C6" s="13" t="s">
        <v>8</v>
      </c>
      <c r="D6" s="7"/>
      <c r="E6" s="7"/>
      <c r="F6" s="7"/>
      <c r="G6" s="9"/>
    </row>
    <row r="7" spans="1:7" ht="23.25" customHeight="1">
      <c r="A7" s="5"/>
      <c r="B7" s="13" t="s">
        <v>4</v>
      </c>
      <c r="C7" s="13" t="s">
        <v>9</v>
      </c>
      <c r="D7" s="7">
        <v>1850</v>
      </c>
      <c r="E7" s="7">
        <v>11100</v>
      </c>
      <c r="F7" s="7">
        <f t="shared" si="0"/>
        <v>6000</v>
      </c>
      <c r="G7" s="9"/>
    </row>
    <row r="8" spans="1:7" ht="23.25" customHeight="1">
      <c r="A8" s="5"/>
      <c r="B8" s="13" t="s">
        <v>4</v>
      </c>
      <c r="C8" s="13" t="s">
        <v>10</v>
      </c>
      <c r="D8" s="7"/>
      <c r="E8" s="7"/>
      <c r="F8" s="7"/>
      <c r="G8" s="9"/>
    </row>
    <row r="9" spans="1:7" ht="23.25" customHeight="1">
      <c r="A9" s="5"/>
      <c r="B9" s="13" t="s">
        <v>4</v>
      </c>
      <c r="C9" s="13" t="s">
        <v>11</v>
      </c>
      <c r="D9" s="7">
        <v>150</v>
      </c>
      <c r="E9" s="7">
        <v>345</v>
      </c>
      <c r="F9" s="7">
        <f t="shared" si="0"/>
        <v>2300</v>
      </c>
      <c r="G9" s="9"/>
    </row>
    <row r="10" spans="1:7" ht="23.25" customHeight="1">
      <c r="A10" s="5"/>
      <c r="B10" s="13" t="s">
        <v>12</v>
      </c>
      <c r="C10" s="13" t="s">
        <v>13</v>
      </c>
      <c r="D10" s="7">
        <v>2</v>
      </c>
      <c r="E10" s="7">
        <v>2.8</v>
      </c>
      <c r="F10" s="7">
        <f t="shared" si="0"/>
        <v>1400</v>
      </c>
    </row>
    <row r="11" spans="1:7" ht="23.25" customHeight="1">
      <c r="A11" s="5"/>
      <c r="B11" s="13" t="s">
        <v>12</v>
      </c>
      <c r="C11" s="13" t="s">
        <v>14</v>
      </c>
      <c r="D11" s="7"/>
      <c r="E11" s="7"/>
      <c r="F11" s="7"/>
      <c r="G11" s="9"/>
    </row>
    <row r="12" spans="1:7" ht="23.25" customHeight="1">
      <c r="A12" s="5"/>
      <c r="B12" s="13" t="s">
        <v>12</v>
      </c>
      <c r="C12" s="13" t="s">
        <v>15</v>
      </c>
      <c r="D12" s="7">
        <v>28</v>
      </c>
      <c r="E12" s="7">
        <v>56</v>
      </c>
      <c r="F12" s="7">
        <f t="shared" si="0"/>
        <v>2000</v>
      </c>
    </row>
    <row r="13" spans="1:7" ht="23.25" customHeight="1">
      <c r="A13" s="5"/>
      <c r="B13" s="13" t="s">
        <v>12</v>
      </c>
      <c r="C13" s="13" t="s">
        <v>16</v>
      </c>
      <c r="D13" s="7"/>
      <c r="E13" s="7"/>
      <c r="F13" s="7"/>
    </row>
    <row r="14" spans="1:7" ht="23.25" customHeight="1">
      <c r="A14" s="5"/>
      <c r="B14" s="13" t="s">
        <v>12</v>
      </c>
      <c r="C14" s="13" t="s">
        <v>17</v>
      </c>
      <c r="D14" s="7"/>
      <c r="E14" s="7"/>
      <c r="F14" s="7"/>
    </row>
    <row r="15" spans="1:7" ht="23.25" customHeight="1">
      <c r="A15" s="5"/>
      <c r="B15" s="13" t="s">
        <v>12</v>
      </c>
      <c r="C15" s="13" t="s">
        <v>18</v>
      </c>
      <c r="D15" s="7">
        <v>15</v>
      </c>
      <c r="E15" s="7">
        <v>18</v>
      </c>
      <c r="F15" s="7">
        <f t="shared" si="0"/>
        <v>1200</v>
      </c>
    </row>
    <row r="16" spans="1:7" ht="23.25" customHeight="1">
      <c r="A16" s="5"/>
      <c r="B16" s="13" t="s">
        <v>19</v>
      </c>
      <c r="C16" s="13" t="s">
        <v>20</v>
      </c>
      <c r="D16" s="7">
        <v>35</v>
      </c>
      <c r="E16" s="7">
        <v>1575</v>
      </c>
      <c r="F16" s="7">
        <f t="shared" si="0"/>
        <v>45000</v>
      </c>
    </row>
    <row r="17" spans="1:6" ht="23.25" customHeight="1">
      <c r="A17" s="5"/>
      <c r="B17" s="13" t="s">
        <v>19</v>
      </c>
      <c r="C17" s="13" t="s">
        <v>21</v>
      </c>
      <c r="D17" s="7"/>
      <c r="E17" s="7"/>
      <c r="F17" s="7"/>
    </row>
    <row r="18" spans="1:6" ht="23.25" customHeight="1">
      <c r="A18" s="5"/>
      <c r="B18" s="13" t="s">
        <v>19</v>
      </c>
      <c r="C18" s="13" t="s">
        <v>22</v>
      </c>
      <c r="D18" s="7"/>
      <c r="E18" s="7"/>
      <c r="F18" s="7"/>
    </row>
    <row r="19" spans="1:6" ht="23.25" customHeight="1">
      <c r="A19" s="5"/>
      <c r="B19" s="13" t="s">
        <v>19</v>
      </c>
      <c r="C19" s="13" t="s">
        <v>23</v>
      </c>
      <c r="D19" s="7">
        <v>1</v>
      </c>
      <c r="E19" s="7">
        <v>28</v>
      </c>
      <c r="F19" s="7">
        <f t="shared" si="0"/>
        <v>28000</v>
      </c>
    </row>
    <row r="20" spans="1:6" ht="23.25" customHeight="1">
      <c r="A20" s="5"/>
      <c r="B20" s="13" t="s">
        <v>19</v>
      </c>
      <c r="C20" s="13" t="s">
        <v>24</v>
      </c>
      <c r="D20" s="7"/>
      <c r="E20" s="7"/>
      <c r="F20" s="7"/>
    </row>
    <row r="21" spans="1:6" ht="23.25" customHeight="1">
      <c r="A21" s="5"/>
      <c r="B21" s="13" t="s">
        <v>25</v>
      </c>
      <c r="C21" s="13" t="s">
        <v>26</v>
      </c>
      <c r="D21" s="7">
        <v>22</v>
      </c>
      <c r="E21" s="7">
        <v>660</v>
      </c>
      <c r="F21" s="7">
        <f t="shared" si="0"/>
        <v>30000</v>
      </c>
    </row>
    <row r="22" spans="1:6" ht="23.25" customHeight="1">
      <c r="A22" s="5"/>
      <c r="B22" s="13" t="s">
        <v>25</v>
      </c>
      <c r="C22" s="13" t="s">
        <v>60</v>
      </c>
      <c r="D22" s="7">
        <v>18</v>
      </c>
      <c r="E22" s="7">
        <v>900</v>
      </c>
      <c r="F22" s="7">
        <f t="shared" si="0"/>
        <v>50000</v>
      </c>
    </row>
    <row r="23" spans="1:6" ht="23.25" customHeight="1">
      <c r="A23" s="5"/>
      <c r="B23" s="13" t="s">
        <v>25</v>
      </c>
      <c r="C23" s="13" t="s">
        <v>27</v>
      </c>
      <c r="D23" s="7">
        <v>3</v>
      </c>
      <c r="E23" s="7">
        <v>120</v>
      </c>
      <c r="F23" s="7">
        <f t="shared" si="0"/>
        <v>40000</v>
      </c>
    </row>
    <row r="24" spans="1:6" ht="23.25" customHeight="1">
      <c r="A24" s="5"/>
      <c r="B24" s="13" t="s">
        <v>25</v>
      </c>
      <c r="C24" s="13" t="s">
        <v>28</v>
      </c>
      <c r="D24" s="7"/>
      <c r="E24" s="7"/>
      <c r="F24" s="7"/>
    </row>
    <row r="25" spans="1:6" ht="23.25" customHeight="1">
      <c r="A25" s="5"/>
      <c r="B25" s="13" t="s">
        <v>25</v>
      </c>
      <c r="C25" s="13" t="s">
        <v>29</v>
      </c>
      <c r="D25" s="7"/>
      <c r="E25" s="7"/>
      <c r="F25" s="7"/>
    </row>
    <row r="26" spans="1:6" ht="23.25" customHeight="1">
      <c r="A26" s="5"/>
      <c r="B26" s="13" t="s">
        <v>25</v>
      </c>
      <c r="C26" s="13" t="s">
        <v>30</v>
      </c>
      <c r="D26" s="7"/>
      <c r="E26" s="7"/>
      <c r="F26" s="7"/>
    </row>
    <row r="27" spans="1:6" ht="23.25" customHeight="1">
      <c r="A27" s="5"/>
      <c r="B27" s="13" t="s">
        <v>25</v>
      </c>
      <c r="C27" s="13" t="s">
        <v>31</v>
      </c>
      <c r="D27" s="7">
        <v>5</v>
      </c>
      <c r="E27" s="7">
        <v>50</v>
      </c>
      <c r="F27" s="7">
        <f t="shared" si="0"/>
        <v>10000</v>
      </c>
    </row>
    <row r="28" spans="1:6" ht="23.25" customHeight="1">
      <c r="A28" s="5"/>
      <c r="B28" s="13" t="s">
        <v>25</v>
      </c>
      <c r="C28" s="13" t="s">
        <v>32</v>
      </c>
      <c r="D28" s="7">
        <v>5</v>
      </c>
      <c r="E28" s="7">
        <v>150</v>
      </c>
      <c r="F28" s="7">
        <f t="shared" si="0"/>
        <v>30000</v>
      </c>
    </row>
    <row r="29" spans="1:6" ht="23.25" customHeight="1">
      <c r="A29" s="5"/>
      <c r="B29" s="13" t="s">
        <v>33</v>
      </c>
      <c r="C29" s="13" t="s">
        <v>34</v>
      </c>
      <c r="D29" s="7">
        <v>300</v>
      </c>
      <c r="E29" s="7">
        <v>2700</v>
      </c>
      <c r="F29" s="7">
        <f t="shared" si="0"/>
        <v>9000</v>
      </c>
    </row>
    <row r="30" spans="1:6" ht="23.25" customHeight="1">
      <c r="A30" s="5"/>
      <c r="B30" s="13" t="s">
        <v>33</v>
      </c>
      <c r="C30" s="13" t="s">
        <v>35</v>
      </c>
      <c r="D30" s="7"/>
      <c r="E30" s="7"/>
      <c r="F30" s="7"/>
    </row>
    <row r="31" spans="1:6" ht="23.25" customHeight="1">
      <c r="A31" s="5"/>
      <c r="B31" s="13" t="s">
        <v>33</v>
      </c>
      <c r="C31" s="13" t="s">
        <v>36</v>
      </c>
      <c r="D31" s="7">
        <v>80</v>
      </c>
      <c r="E31" s="7">
        <v>360</v>
      </c>
      <c r="F31" s="7">
        <f t="shared" si="0"/>
        <v>4500</v>
      </c>
    </row>
    <row r="32" spans="1:6" ht="23.25" customHeight="1">
      <c r="A32" s="5"/>
      <c r="B32" s="13" t="s">
        <v>33</v>
      </c>
      <c r="C32" s="13" t="s">
        <v>37</v>
      </c>
      <c r="D32" s="7"/>
      <c r="E32" s="7"/>
      <c r="F32" s="7"/>
    </row>
    <row r="33" spans="1:6" ht="23.25" customHeight="1">
      <c r="A33" s="5"/>
      <c r="B33" s="13" t="s">
        <v>33</v>
      </c>
      <c r="C33" s="13" t="s">
        <v>38</v>
      </c>
      <c r="D33" s="7"/>
      <c r="E33" s="7"/>
      <c r="F33" s="7"/>
    </row>
    <row r="34" spans="1:6" ht="23.25" customHeight="1">
      <c r="A34" s="5"/>
      <c r="B34" s="13" t="s">
        <v>33</v>
      </c>
      <c r="C34" s="13" t="s">
        <v>39</v>
      </c>
      <c r="D34" s="7">
        <v>2</v>
      </c>
      <c r="E34" s="7">
        <v>100</v>
      </c>
      <c r="F34" s="7">
        <f t="shared" si="0"/>
        <v>50000</v>
      </c>
    </row>
    <row r="35" spans="1:6" ht="23.25" customHeight="1">
      <c r="A35" s="5"/>
      <c r="B35" s="13" t="s">
        <v>33</v>
      </c>
      <c r="C35" s="13" t="s">
        <v>40</v>
      </c>
      <c r="D35" s="7"/>
      <c r="E35" s="7"/>
      <c r="F35" s="7"/>
    </row>
    <row r="36" spans="1:6" ht="23.25" customHeight="1">
      <c r="A36" s="5"/>
      <c r="B36" s="13" t="s">
        <v>33</v>
      </c>
      <c r="C36" s="13" t="s">
        <v>41</v>
      </c>
      <c r="D36" s="7">
        <v>200</v>
      </c>
      <c r="E36" s="7">
        <v>12000</v>
      </c>
      <c r="F36" s="7">
        <f t="shared" si="0"/>
        <v>60000</v>
      </c>
    </row>
    <row r="37" spans="1:6" ht="23.25" customHeight="1">
      <c r="A37" s="5"/>
      <c r="B37" s="13" t="s">
        <v>33</v>
      </c>
      <c r="C37" s="13" t="s">
        <v>42</v>
      </c>
      <c r="D37" s="7">
        <v>3</v>
      </c>
      <c r="E37" s="7">
        <v>90</v>
      </c>
      <c r="F37" s="7">
        <f t="shared" si="0"/>
        <v>30000</v>
      </c>
    </row>
    <row r="38" spans="1:6" ht="23.25" customHeight="1">
      <c r="A38" s="5"/>
      <c r="B38" s="13" t="s">
        <v>33</v>
      </c>
      <c r="C38" s="13" t="s">
        <v>43</v>
      </c>
      <c r="D38" s="7">
        <v>4</v>
      </c>
      <c r="E38" s="7">
        <v>24</v>
      </c>
      <c r="F38" s="7">
        <f t="shared" si="0"/>
        <v>6000</v>
      </c>
    </row>
    <row r="39" spans="1:6" ht="23.25" customHeight="1">
      <c r="A39" s="5"/>
      <c r="B39" s="13" t="s">
        <v>44</v>
      </c>
      <c r="C39" s="13" t="s">
        <v>45</v>
      </c>
      <c r="D39" s="7"/>
      <c r="E39" s="7"/>
      <c r="F39" s="7"/>
    </row>
    <row r="40" spans="1:6" ht="23.25" customHeight="1">
      <c r="A40" s="5"/>
      <c r="B40" s="13" t="s">
        <v>44</v>
      </c>
      <c r="C40" s="13" t="s">
        <v>46</v>
      </c>
      <c r="D40" s="7"/>
      <c r="E40" s="7"/>
      <c r="F40" s="7"/>
    </row>
    <row r="41" spans="1:6" ht="23.25" customHeight="1">
      <c r="A41" s="5"/>
      <c r="B41" s="13" t="s">
        <v>44</v>
      </c>
      <c r="C41" s="13" t="s">
        <v>47</v>
      </c>
      <c r="D41" s="7"/>
      <c r="E41" s="7"/>
      <c r="F41" s="7"/>
    </row>
    <row r="42" spans="1:6" ht="23.25" customHeight="1">
      <c r="A42" s="5"/>
      <c r="B42" s="13" t="s">
        <v>44</v>
      </c>
      <c r="C42" s="13" t="s">
        <v>48</v>
      </c>
      <c r="D42" s="7">
        <v>36</v>
      </c>
      <c r="E42" s="7">
        <v>127</v>
      </c>
      <c r="F42" s="7">
        <v>3528</v>
      </c>
    </row>
    <row r="43" spans="1:6" ht="23.25" customHeight="1">
      <c r="A43" s="5"/>
      <c r="B43" s="13" t="s">
        <v>49</v>
      </c>
      <c r="C43" s="13" t="s">
        <v>50</v>
      </c>
      <c r="D43" s="7"/>
      <c r="E43" s="7"/>
      <c r="F43" s="7"/>
    </row>
    <row r="44" spans="1:6" ht="23.25" customHeight="1">
      <c r="A44" s="5"/>
      <c r="B44" s="13" t="s">
        <v>49</v>
      </c>
      <c r="C44" s="13" t="s">
        <v>51</v>
      </c>
      <c r="D44" s="7"/>
      <c r="E44" s="7"/>
      <c r="F44" s="7"/>
    </row>
    <row r="45" spans="1:6" ht="23.25" customHeight="1">
      <c r="A45" s="5"/>
      <c r="B45" s="13" t="s">
        <v>49</v>
      </c>
      <c r="C45" s="13" t="s">
        <v>52</v>
      </c>
      <c r="D45" s="7"/>
      <c r="E45" s="7"/>
      <c r="F45" s="7"/>
    </row>
    <row r="46" spans="1:6" ht="23.25" customHeight="1">
      <c r="A46" s="5"/>
      <c r="B46" s="13" t="s">
        <v>49</v>
      </c>
      <c r="C46" s="13" t="s">
        <v>53</v>
      </c>
      <c r="D46" s="7"/>
      <c r="E46" s="7"/>
      <c r="F46" s="7"/>
    </row>
    <row r="47" spans="1:6" ht="23.25" customHeight="1">
      <c r="A47" s="5"/>
      <c r="B47" s="13" t="s">
        <v>54</v>
      </c>
      <c r="C47" s="13" t="s">
        <v>55</v>
      </c>
      <c r="D47" s="7">
        <v>10</v>
      </c>
      <c r="E47" s="7">
        <v>19</v>
      </c>
      <c r="F47" s="7">
        <f t="shared" si="0"/>
        <v>1900</v>
      </c>
    </row>
    <row r="48" spans="1:6" ht="23.25" customHeight="1">
      <c r="A48" s="5"/>
      <c r="B48" s="13" t="s">
        <v>54</v>
      </c>
      <c r="C48" s="13" t="s">
        <v>56</v>
      </c>
      <c r="D48" s="7">
        <v>5</v>
      </c>
      <c r="E48" s="7">
        <v>6</v>
      </c>
      <c r="F48" s="7">
        <f t="shared" si="0"/>
        <v>1200</v>
      </c>
    </row>
    <row r="49" spans="1:6" ht="23.25" customHeight="1">
      <c r="A49" s="5"/>
      <c r="B49" s="13" t="s">
        <v>54</v>
      </c>
      <c r="C49" s="13" t="s">
        <v>57</v>
      </c>
      <c r="D49" s="7"/>
      <c r="E49" s="7"/>
      <c r="F49" s="7"/>
    </row>
    <row r="50" spans="1:6" ht="23.25" customHeight="1">
      <c r="A50" s="5"/>
      <c r="B50" s="13" t="s">
        <v>54</v>
      </c>
      <c r="C50" s="13" t="s">
        <v>58</v>
      </c>
      <c r="D50" s="7"/>
      <c r="E50" s="7"/>
      <c r="F50" s="7"/>
    </row>
    <row r="51" spans="1:6" ht="23.25" customHeight="1">
      <c r="A51" s="5"/>
      <c r="B51" s="13" t="s">
        <v>54</v>
      </c>
      <c r="C51" s="13" t="s">
        <v>54</v>
      </c>
      <c r="D51" s="7"/>
      <c r="E51" s="7"/>
      <c r="F51" s="7"/>
    </row>
    <row r="52" spans="1:6" ht="23.25" customHeight="1">
      <c r="A52" s="5"/>
      <c r="B52" s="6"/>
      <c r="C52" s="44" t="s">
        <v>94</v>
      </c>
      <c r="D52" s="7">
        <f>SUM(D3:D51)</f>
        <v>3864</v>
      </c>
      <c r="E52" s="7">
        <f>SUM(E3:E51)</f>
        <v>34644.800000000003</v>
      </c>
      <c r="F52" s="7"/>
    </row>
    <row r="53" spans="1:6" ht="23.25" customHeight="1">
      <c r="A53" s="5"/>
      <c r="B53" s="6"/>
      <c r="C53" s="44" t="s">
        <v>98</v>
      </c>
      <c r="D53" s="7">
        <f>D52-D54</f>
        <v>3864</v>
      </c>
      <c r="E53" s="7">
        <f>E52-E54</f>
        <v>34644.800000000003</v>
      </c>
      <c r="F53" s="7"/>
    </row>
    <row r="54" spans="1:6" ht="23.25" customHeight="1">
      <c r="A54" s="25"/>
      <c r="B54" s="6"/>
      <c r="C54" s="44" t="s">
        <v>59</v>
      </c>
      <c r="D54" s="7">
        <f>D4+D6+D11+D14+D30+D33</f>
        <v>0</v>
      </c>
      <c r="E54" s="7">
        <f>E4+E6+E11+E14+E30+E33</f>
        <v>0</v>
      </c>
      <c r="F54" s="7"/>
    </row>
    <row r="55" spans="1:6" ht="23.25" customHeight="1">
      <c r="A55" s="26"/>
      <c r="B55" s="12"/>
      <c r="C55" s="44" t="s">
        <v>95</v>
      </c>
      <c r="D55" s="7">
        <v>4100</v>
      </c>
      <c r="E55" s="7"/>
      <c r="F55" s="7"/>
    </row>
    <row r="56" spans="1:6" ht="23.25" customHeight="1">
      <c r="B56" s="6"/>
      <c r="C56" s="48" t="s">
        <v>96</v>
      </c>
      <c r="D56" s="7">
        <v>100</v>
      </c>
      <c r="E56" s="7"/>
      <c r="F56" s="7"/>
    </row>
    <row r="57" spans="1:6" ht="23.25" customHeight="1">
      <c r="B57" s="6"/>
      <c r="C57" s="6" t="s">
        <v>62</v>
      </c>
      <c r="D57" s="7">
        <f>D52+D55+D56</f>
        <v>8064</v>
      </c>
      <c r="E57" s="7"/>
      <c r="F57" s="7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استان 2</vt:lpstr>
      <vt:lpstr>لنجان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asan</cp:lastModifiedBy>
  <cp:lastPrinted>2017-07-06T07:11:31Z</cp:lastPrinted>
  <dcterms:created xsi:type="dcterms:W3CDTF">1996-10-14T23:33:28Z</dcterms:created>
  <dcterms:modified xsi:type="dcterms:W3CDTF">2019-08-14T08:48:48Z</dcterms:modified>
</cp:coreProperties>
</file>